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66925"/>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AF173C01-E4C2-47DC-99F4-F649A1C8BC29}" xr6:coauthVersionLast="47" xr6:coauthVersionMax="47" xr10:uidLastSave="{00000000-0000-0000-0000-000000000000}"/>
  <bookViews>
    <workbookView xWindow="-110" yWindow="-110" windowWidth="19420" windowHeight="10300" activeTab="1" xr2:uid="{F4D3537A-1C54-4368-9B45-4B92C9E81E58}"/>
  </bookViews>
  <sheets>
    <sheet name="Instructions" sheetId="2" r:id="rId1"/>
    <sheet name="Three Year Plan" sheetId="1" r:id="rId2"/>
    <sheet name="E Budget" sheetId="4" r:id="rId3"/>
    <sheet name="Balances" sheetId="3" r:id="rId4"/>
    <sheet name="Capital Budget" sheetId="6" r:id="rId5"/>
    <sheet name="Governor Sign-off" sheetId="5" r:id="rId6"/>
  </sheets>
  <definedNames>
    <definedName name="_xlnm.Print_Area" localSheetId="2">'E Budget'!$A$1:$O$24</definedName>
    <definedName name="_xlnm.Print_Area" localSheetId="5">'Governor Sign-off'!$A$1:$G$23</definedName>
    <definedName name="_xlnm.Print_Area" localSheetId="1">'Three Year Plan'!$A$1:$O$98</definedName>
    <definedName name="_xlnm.Print_Titles" localSheetId="1">'Three Year Plan'!$A:$B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2" i="1" l="1"/>
  <c r="K102" i="1"/>
  <c r="I102" i="1"/>
  <c r="H102" i="1"/>
  <c r="F102" i="1"/>
  <c r="D102" i="1"/>
  <c r="M101" i="1"/>
  <c r="K101" i="1"/>
  <c r="I101" i="1"/>
  <c r="H101" i="1"/>
  <c r="F101" i="1"/>
  <c r="D101" i="1"/>
  <c r="M107" i="1"/>
  <c r="M100" i="1" s="1"/>
  <c r="K107" i="1"/>
  <c r="K100" i="1" s="1"/>
  <c r="I107" i="1"/>
  <c r="I100" i="1" s="1"/>
  <c r="H107" i="1"/>
  <c r="H100" i="1" s="1"/>
  <c r="F107" i="1"/>
  <c r="F100" i="1" s="1"/>
  <c r="D107" i="1"/>
  <c r="D100" i="1" s="1"/>
  <c r="F99" i="1"/>
  <c r="M99" i="1"/>
  <c r="K99" i="1"/>
  <c r="I99" i="1"/>
  <c r="H99" i="1"/>
  <c r="D99" i="1"/>
  <c r="C107" i="1"/>
  <c r="C103" i="1" s="1"/>
  <c r="C102" i="1"/>
  <c r="C101" i="1"/>
  <c r="H103" i="1" l="1"/>
  <c r="M103" i="1"/>
  <c r="K103" i="1"/>
  <c r="I103" i="1"/>
  <c r="F103" i="1"/>
  <c r="D103" i="1"/>
  <c r="C100" i="1"/>
  <c r="G1" i="6" l="1"/>
  <c r="L8" i="6" l="1"/>
  <c r="J8" i="6"/>
  <c r="E1" i="5"/>
  <c r="K72" i="1"/>
  <c r="L4" i="6" l="1"/>
  <c r="J4" i="6"/>
  <c r="H4" i="6" a="1"/>
  <c r="H4" i="6" s="1"/>
  <c r="F4" i="6"/>
  <c r="D4" i="6"/>
  <c r="M4" i="4"/>
  <c r="K4" i="4"/>
  <c r="F4" i="4"/>
  <c r="D4" i="4"/>
  <c r="A7" i="5"/>
  <c r="A6" i="5"/>
  <c r="I1" i="3"/>
  <c r="E1" i="3"/>
  <c r="G1" i="4"/>
  <c r="G4" i="5"/>
  <c r="F4" i="5"/>
  <c r="D4" i="5"/>
  <c r="C4" i="5"/>
  <c r="H8" i="6"/>
  <c r="F8" i="6"/>
  <c r="D8" i="6"/>
  <c r="L16" i="6" l="1"/>
  <c r="J16" i="6"/>
  <c r="H16" i="6"/>
  <c r="F16" i="6"/>
  <c r="D16" i="6"/>
  <c r="L9" i="6"/>
  <c r="J9" i="6"/>
  <c r="H9" i="6"/>
  <c r="F9" i="6"/>
  <c r="E9" i="6"/>
  <c r="D9" i="6"/>
  <c r="L20" i="6" l="1"/>
  <c r="D20" i="6"/>
  <c r="D21" i="6" s="1"/>
  <c r="F19" i="6" s="1"/>
  <c r="J20" i="6"/>
  <c r="F20" i="6"/>
  <c r="H20" i="6"/>
  <c r="F21" i="6" l="1"/>
  <c r="H19" i="6" s="1"/>
  <c r="H21" i="6" s="1"/>
  <c r="J19" i="6" l="1"/>
  <c r="J21" i="6" s="1"/>
  <c r="L19" i="6" s="1"/>
  <c r="L21" i="6" s="1"/>
  <c r="E11" i="5"/>
  <c r="F34" i="1" l="1"/>
  <c r="D34" i="1"/>
  <c r="M18" i="4"/>
  <c r="K18" i="4"/>
  <c r="I18" i="4"/>
  <c r="H18" i="4"/>
  <c r="F18" i="4"/>
  <c r="D18" i="4"/>
  <c r="M10" i="4"/>
  <c r="I10" i="4"/>
  <c r="K10" i="4"/>
  <c r="H10" i="4"/>
  <c r="F10" i="4"/>
  <c r="E10" i="4"/>
  <c r="D10" i="4"/>
  <c r="B32" i="3"/>
  <c r="B33" i="3" s="1"/>
  <c r="J30" i="3"/>
  <c r="J29" i="3"/>
  <c r="J28" i="3"/>
  <c r="J27" i="3"/>
  <c r="J26" i="3"/>
  <c r="J25" i="3"/>
  <c r="J24" i="3"/>
  <c r="J23" i="3"/>
  <c r="J22" i="3"/>
  <c r="J21" i="3"/>
  <c r="J20" i="3"/>
  <c r="J19" i="3"/>
  <c r="J18" i="3"/>
  <c r="J17" i="3"/>
  <c r="J16" i="3"/>
  <c r="J15" i="3"/>
  <c r="J32" i="3" s="1"/>
  <c r="J14" i="3"/>
  <c r="B9" i="3"/>
  <c r="F22" i="4" l="1"/>
  <c r="M22" i="4"/>
  <c r="I22" i="4"/>
  <c r="D22" i="4"/>
  <c r="H22" i="4"/>
  <c r="K22" i="4"/>
  <c r="I21" i="4"/>
  <c r="I77" i="1"/>
  <c r="D23" i="4" l="1"/>
  <c r="I23" i="4"/>
  <c r="H72" i="1"/>
  <c r="F72" i="1"/>
  <c r="D72" i="1"/>
  <c r="K71" i="1"/>
  <c r="K70" i="1"/>
  <c r="I72" i="1"/>
  <c r="K54" i="1"/>
  <c r="I54" i="1"/>
  <c r="H54" i="1"/>
  <c r="F54" i="1"/>
  <c r="D54" i="1"/>
  <c r="M54" i="1"/>
  <c r="M43" i="1"/>
  <c r="K43" i="1"/>
  <c r="I43" i="1"/>
  <c r="H43" i="1"/>
  <c r="F43" i="1"/>
  <c r="D43" i="1"/>
  <c r="M34" i="1"/>
  <c r="K34" i="1"/>
  <c r="I34" i="1"/>
  <c r="H34" i="1"/>
  <c r="F21" i="4" l="1"/>
  <c r="F23" i="4" s="1"/>
  <c r="D7" i="5" s="1"/>
  <c r="C7" i="5"/>
  <c r="K44" i="1"/>
  <c r="H21" i="4"/>
  <c r="H23" i="4" s="1"/>
  <c r="E7" i="5" s="1"/>
  <c r="D44" i="1"/>
  <c r="M44" i="1"/>
  <c r="F44" i="1"/>
  <c r="K74" i="1"/>
  <c r="I44" i="1"/>
  <c r="F74" i="1"/>
  <c r="H74" i="1"/>
  <c r="H44" i="1"/>
  <c r="M72" i="1"/>
  <c r="D74" i="1"/>
  <c r="I74" i="1"/>
  <c r="K88" i="1" l="1"/>
  <c r="K78" i="1"/>
  <c r="I88" i="1"/>
  <c r="I78" i="1"/>
  <c r="I79" i="1" s="1"/>
  <c r="I81" i="1" s="1"/>
  <c r="F78" i="1"/>
  <c r="H78" i="1"/>
  <c r="D78" i="1"/>
  <c r="D79" i="1" s="1"/>
  <c r="C6" i="5" s="1"/>
  <c r="C8" i="5" s="1"/>
  <c r="F86" i="1"/>
  <c r="K86" i="1"/>
  <c r="K84" i="1"/>
  <c r="K90" i="1"/>
  <c r="I84" i="1"/>
  <c r="K21" i="4"/>
  <c r="K23" i="4" s="1"/>
  <c r="F7" i="5" s="1"/>
  <c r="D86" i="1"/>
  <c r="I90" i="1"/>
  <c r="M90" i="1"/>
  <c r="H88" i="1"/>
  <c r="D90" i="1"/>
  <c r="D84" i="1"/>
  <c r="D88" i="1"/>
  <c r="F90" i="1"/>
  <c r="M74" i="1"/>
  <c r="I86" i="1"/>
  <c r="M88" i="1"/>
  <c r="M84" i="1"/>
  <c r="M86" i="1"/>
  <c r="F88" i="1"/>
  <c r="F84" i="1"/>
  <c r="H86" i="1"/>
  <c r="H84" i="1"/>
  <c r="H90" i="1"/>
  <c r="M78" i="1" l="1"/>
  <c r="D97" i="1"/>
  <c r="F77" i="1"/>
  <c r="F79" i="1" s="1"/>
  <c r="D6" i="5" s="1"/>
  <c r="D8" i="5" s="1"/>
  <c r="M21" i="4"/>
  <c r="M23" i="4" s="1"/>
  <c r="G7" i="5" s="1"/>
  <c r="D81" i="1"/>
  <c r="I97" i="1"/>
  <c r="F97" i="1" l="1"/>
  <c r="F81" i="1"/>
  <c r="H77" i="1"/>
  <c r="H79" i="1" l="1"/>
  <c r="B4" i="3"/>
  <c r="B10" i="3" s="1"/>
  <c r="H81" i="1" l="1"/>
  <c r="E6" i="5"/>
  <c r="E8" i="5" s="1"/>
  <c r="H97" i="1"/>
  <c r="K77" i="1"/>
  <c r="K79" i="1" s="1"/>
  <c r="K97" i="1" l="1"/>
  <c r="F6" i="5"/>
  <c r="F8" i="5" s="1"/>
  <c r="M77" i="1"/>
  <c r="M79" i="1" s="1"/>
  <c r="K81" i="1"/>
  <c r="M81" i="1" l="1"/>
  <c r="G6" i="5"/>
  <c r="G8" i="5" s="1"/>
  <c r="M97"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<sst xmlns="http://schemas.openxmlformats.org/spreadsheetml/2006/main" count="424" uniqueCount="315">
  <si>
    <t xml:space="preserve">SCHOOL: </t>
  </si>
  <si>
    <t>Cost Centre:</t>
  </si>
  <si>
    <t>Current Budget</t>
  </si>
  <si>
    <t>INPUT DATA IN YELLOW COLOURED CELLS ONLY.</t>
  </si>
  <si>
    <t>Notes</t>
  </si>
  <si>
    <t>Current Budget   Year 1</t>
  </si>
  <si>
    <t>2020/21</t>
  </si>
  <si>
    <t>2021/22</t>
  </si>
  <si>
    <t>2022/23</t>
  </si>
  <si>
    <t>2023/24</t>
  </si>
  <si>
    <t>2024/25</t>
  </si>
  <si>
    <t>Income</t>
  </si>
  <si>
    <t>Grant Funding</t>
  </si>
  <si>
    <t>I01</t>
  </si>
  <si>
    <t>SEN Resource Unit Place Funding</t>
  </si>
  <si>
    <t>I03</t>
  </si>
  <si>
    <t>High Needs Top-Up Funding</t>
  </si>
  <si>
    <t>I05</t>
  </si>
  <si>
    <t>Pupil Premium</t>
  </si>
  <si>
    <t>I06</t>
  </si>
  <si>
    <t>Other Grants</t>
  </si>
  <si>
    <t>I18C</t>
  </si>
  <si>
    <t>(COVID) Recovery Premium</t>
  </si>
  <si>
    <t>(COVID) School-led Tutoring</t>
  </si>
  <si>
    <t>I18D</t>
  </si>
  <si>
    <t>Primary PE and Sports Grant</t>
  </si>
  <si>
    <t>UIFSM</t>
  </si>
  <si>
    <t>[Other]</t>
  </si>
  <si>
    <t>Total Grant Funding</t>
  </si>
  <si>
    <t>Self-Generated Income</t>
  </si>
  <si>
    <t>I08a</t>
  </si>
  <si>
    <t>Lettings</t>
  </si>
  <si>
    <t>I08b</t>
  </si>
  <si>
    <t>Facilities and services</t>
  </si>
  <si>
    <t>I09</t>
  </si>
  <si>
    <t>Catering</t>
  </si>
  <si>
    <t>I10-11</t>
  </si>
  <si>
    <t>Insurance Receipts</t>
  </si>
  <si>
    <t>I12</t>
  </si>
  <si>
    <t>Contributions to Visits, etc</t>
  </si>
  <si>
    <t>I13</t>
  </si>
  <si>
    <t>Donations/Voluntary Funds</t>
  </si>
  <si>
    <t>Total Self-Generated Income</t>
  </si>
  <si>
    <t>Total Revenue Income ("TRI")</t>
  </si>
  <si>
    <t xml:space="preserve">Expenditure </t>
  </si>
  <si>
    <t>E01</t>
  </si>
  <si>
    <t xml:space="preserve">Teaching Staff </t>
  </si>
  <si>
    <t>E02</t>
  </si>
  <si>
    <t>Supply Staff</t>
  </si>
  <si>
    <t>E03</t>
  </si>
  <si>
    <t>Support Staff</t>
  </si>
  <si>
    <t>E04</t>
  </si>
  <si>
    <t xml:space="preserve">Premises Staff </t>
  </si>
  <si>
    <t>E05</t>
  </si>
  <si>
    <t xml:space="preserve">Administration &amp; Clerical Staff </t>
  </si>
  <si>
    <t>E06-7</t>
  </si>
  <si>
    <t>Other Staff</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</si>
  <si>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</si>
  <si>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</si>
  <si>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</si>
  <si>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</si>
  <si>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</si>
  <si>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</si>
  <si>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</si>
  <si>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</si>
  <si>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</si>
  <si>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</si>
  <si>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</si>
  <si>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</si>
  <si>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</si>
  <si>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</si>
  <si>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E25</t>
  </si>
  <si>
    <t>Catering Supplies</t>
  </si>
  <si>
    <t>E26</t>
  </si>
  <si>
    <t>E29</t>
  </si>
  <si>
    <t>Loan Interest</t>
  </si>
  <si>
    <t>E30</t>
  </si>
  <si>
    <t xml:space="preserve">Revenue contribution to Capital </t>
  </si>
  <si>
    <t>E31-32</t>
  </si>
  <si>
    <t>Community focused staff and costs</t>
  </si>
  <si>
    <t>Total Non-Staffing Costs</t>
  </si>
  <si>
    <t>Total Expenditure</t>
  </si>
  <si>
    <t>Surplus / (Deficit) Position</t>
  </si>
  <si>
    <r>
      <t>Surplus/</t>
    </r>
    <r>
      <rPr>
        <sz val="11"/>
        <color rgb="FFFF0000"/>
        <rFont val="Calibri"/>
        <family val="2"/>
        <scheme val="minor"/>
      </rPr>
      <t>(Deficit)</t>
    </r>
    <r>
      <rPr>
        <sz val="11"/>
        <color theme="1"/>
        <rFont val="Calibri"/>
        <family val="2"/>
        <scheme val="minor"/>
      </rPr>
      <t xml:space="preserve"> b/f from Prior Year</t>
    </r>
  </si>
  <si>
    <t>In-Year Balance  (TRI less Expenditure)</t>
  </si>
  <si>
    <r>
      <t>Surplus/</t>
    </r>
    <r>
      <rPr>
        <b/>
        <sz val="12"/>
        <color rgb="FFFF0000"/>
        <rFont val="Calibri"/>
        <family val="2"/>
        <scheme val="minor"/>
      </rPr>
      <t>(Deficit)</t>
    </r>
    <r>
      <rPr>
        <b/>
        <sz val="12"/>
        <rFont val="Arial"/>
        <family val="2"/>
      </rPr>
      <t xml:space="preserve"> at year end</t>
    </r>
  </si>
  <si>
    <t>Surplus/(Deficit) as % of Budget Share</t>
  </si>
  <si>
    <r>
      <t xml:space="preserve">STAFFING METRICS </t>
    </r>
    <r>
      <rPr>
        <i/>
        <sz val="10"/>
        <rFont val="Arial"/>
        <family val="2"/>
      </rPr>
      <t>(see 'Instructions' tab)</t>
    </r>
  </si>
  <si>
    <t>TOTAL STAFF COSTS ** /  TRI</t>
  </si>
  <si>
    <t>TOTAL TEACHING COSTS ** / TRI</t>
  </si>
  <si>
    <t>NON-CURRICULUM STAFF COSTS ** / TRI</t>
  </si>
  <si>
    <t>Projected yr end</t>
  </si>
  <si>
    <t>£</t>
  </si>
  <si>
    <r>
      <t>Surplus/</t>
    </r>
    <r>
      <rPr>
        <sz val="11"/>
        <color rgb="FFFF0000"/>
        <rFont val="Calibri"/>
        <family val="2"/>
        <scheme val="minor"/>
      </rPr>
      <t>(Deficit)</t>
    </r>
    <r>
      <rPr>
        <sz val="11"/>
        <rFont val="Arial"/>
        <family val="2"/>
      </rPr>
      <t xml:space="preserve"> at year end</t>
    </r>
  </si>
  <si>
    <t>The above plan has been agreed by the Governing Body of</t>
  </si>
  <si>
    <t>Signed (Headteacher):</t>
  </si>
  <si>
    <t>Printed (Headteacher):</t>
  </si>
  <si>
    <t>Date:</t>
  </si>
  <si>
    <t>FGB Sign Off</t>
  </si>
  <si>
    <t>Teachers Pay &amp; Pension Grants</t>
  </si>
  <si>
    <r>
      <t>Notes</t>
    </r>
    <r>
      <rPr>
        <b/>
        <i/>
        <sz val="9"/>
        <rFont val="Arial"/>
        <family val="2"/>
      </rPr>
      <t xml:space="preserve"> </t>
    </r>
    <r>
      <rPr>
        <i/>
        <sz val="9"/>
        <rFont val="Arial"/>
        <family val="2"/>
      </rPr>
      <t>(re changes between Y1, Y2 and Y3)</t>
    </r>
  </si>
  <si>
    <t>E27</t>
  </si>
  <si>
    <t>E28</t>
  </si>
  <si>
    <t>Bought in services - curriculum</t>
  </si>
  <si>
    <t>Bought in services - other</t>
  </si>
  <si>
    <t>Agency Supply Teaching Staff</t>
  </si>
  <si>
    <t>Deficit Reduction Plan required if Deficit in Year 1 or 2.</t>
  </si>
  <si>
    <t>Prior Year (actual)</t>
  </si>
  <si>
    <t xml:space="preserve">Please read the notes below carefully to ensure you are completing the plan correctly. </t>
  </si>
  <si>
    <t>All budget lines reflect Consistent Financial Reporting (CFR) classifications.</t>
  </si>
  <si>
    <t>On the Three Year Plan tab, input data in the yellow coloured cells only.</t>
  </si>
  <si>
    <t>Please remember to include the name of the school at the top of the plan.</t>
  </si>
  <si>
    <t>NOR</t>
  </si>
  <si>
    <t>SCHOOLS WITH AN 'E' BUDGET</t>
  </si>
  <si>
    <t>Y1 PROJECTED OUTTURN AND YEARS 2 &amp; 3</t>
  </si>
  <si>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</si>
  <si>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</si>
  <si>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I03 High Needs Top-up</t>
  </si>
  <si>
    <t>I05 Pupil Premium</t>
  </si>
  <si>
    <t>I18 PE Grant</t>
  </si>
  <si>
    <t>I18 UIFSM</t>
  </si>
  <si>
    <t xml:space="preserve">TOTAL REVENUE INCOME ("TRI") </t>
  </si>
  <si>
    <t>This is Total 'Grant Funding' plus Total 'Self-Generated Income'.</t>
  </si>
  <si>
    <t>STAFF COSTS</t>
  </si>
  <si>
    <t>E01 to E07</t>
  </si>
  <si>
    <t>E08-E11 Indirect Employee Cost</t>
  </si>
  <si>
    <t>NON-STAFFING COSTS</t>
  </si>
  <si>
    <t>Shows the expected surplus (Schools may be used to calling this the "Contingency" for the current year) or deficit position at the year end (calculated automatically).</t>
  </si>
  <si>
    <t>STAFFING METRICS</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</si>
  <si>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</si>
  <si>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metrics are a useful starting point for discussion and a tool to enable a school to ensure its financial resilience.  It may be helpful to download historic data for the School from the Benchmarking Website and track the trend over the last 5 years.</t>
  </si>
  <si>
    <t>The following data is used for the metrics:</t>
  </si>
  <si>
    <r>
      <rPr>
        <b/>
        <sz val="10"/>
        <color theme="1"/>
        <rFont val="Calibri"/>
        <family val="2"/>
        <scheme val="minor"/>
      </rPr>
      <t xml:space="preserve">"TRI" </t>
    </r>
    <r>
      <rPr>
        <sz val="10"/>
        <color theme="1"/>
        <rFont val="Calibri"/>
        <family val="2"/>
        <scheme val="minor"/>
      </rPr>
      <t xml:space="preserve">Total Revenue Income </t>
    </r>
  </si>
  <si>
    <t>All the CFR "I" codes, ie Total Grant Funding + Total Self-Generated Income</t>
  </si>
  <si>
    <r>
      <t xml:space="preserve">"TTC"  </t>
    </r>
    <r>
      <rPr>
        <sz val="10"/>
        <color theme="1"/>
        <rFont val="Calibri"/>
        <family val="2"/>
        <scheme val="minor"/>
      </rPr>
      <t>Total Teaching Staff Costs</t>
    </r>
  </si>
  <si>
    <t>E01 + E02 + E26 + any teaching staff costs included in another CFR code (eg an external head; language teachers under E28).  Teaching staff costs includes non-classroom based teachers (eg leadership).</t>
  </si>
  <si>
    <r>
      <rPr>
        <b/>
        <sz val="10"/>
        <color theme="1"/>
        <rFont val="Calibri"/>
        <family val="2"/>
        <scheme val="minor"/>
      </rPr>
      <t xml:space="preserve">"CSC" </t>
    </r>
    <r>
      <rPr>
        <sz val="10"/>
        <color theme="1"/>
        <rFont val="Calibri"/>
        <family val="2"/>
        <scheme val="minor"/>
      </rPr>
      <t>Curriculum Staff Costs</t>
    </r>
  </si>
  <si>
    <t>E03, ie the costs of TAs and HLTAs.</t>
  </si>
  <si>
    <r>
      <t xml:space="preserve">"NCSC"  </t>
    </r>
    <r>
      <rPr>
        <sz val="10"/>
        <color theme="1"/>
        <rFont val="Calibri"/>
        <family val="2"/>
        <scheme val="minor"/>
      </rPr>
      <t>Non-Curriculum Staff Costs</t>
    </r>
  </si>
  <si>
    <t>E04 + E05 + E06 + E07.  Where services are externally contracted (eg cleaning, catering, etc), include the labour cost under NCSC.</t>
  </si>
  <si>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</si>
  <si>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Benchmarks</t>
  </si>
  <si>
    <t>Total Teaching Costs</t>
  </si>
  <si>
    <t>Curriculum Staff Costs</t>
  </si>
  <si>
    <t>Governors Sign-off</t>
  </si>
  <si>
    <t>Uncommitted Balances</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</si>
  <si>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</si>
  <si>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</si>
  <si>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</si>
  <si>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</si>
  <si>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</si>
  <si>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</si>
  <si>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</si>
  <si>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</si>
  <si>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</si>
  <si>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</si>
  <si>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</si>
  <si>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</si>
  <si>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</si>
  <si>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</si>
  <si>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</si>
  <si>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</si>
  <si>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</si>
  <si>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</si>
  <si>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Significant changes should be linked to the School Development plan or Asset Management Plan - include a reference ("SDP"; "AMP"; date of Governors meeting) in Column U.</t>
  </si>
  <si>
    <t>The 'Notes' cells must be used to show detail of any significant changes year on year.</t>
  </si>
  <si>
    <r>
      <t>Indirect Employee Costs are</t>
    </r>
    <r>
      <rPr>
        <b/>
        <sz val="10"/>
        <rFont val="Arial"/>
        <family val="2"/>
      </rPr>
      <t xml:space="preserve"> NOT</t>
    </r>
    <r>
      <rPr>
        <sz val="10"/>
        <rFont val="Arial"/>
        <family val="2"/>
      </rPr>
      <t xml:space="preserve"> generated by the Salary Commitment Tool.  Please enter the costs directly into the yellow cells of the plan.</t>
    </r>
  </si>
  <si>
    <t>E Budget</t>
  </si>
  <si>
    <t>These totals calculate from the 'E Budget' tab.</t>
  </si>
  <si>
    <t>DfE Benchmark to be below 78% (Primary); 75% (Secondary)</t>
  </si>
  <si>
    <t>DfE Benchmark to be below 49% (Primary); 54% (Secondary)</t>
  </si>
  <si>
    <t>[comments on significant changes]</t>
  </si>
  <si>
    <t>Education Support Staff</t>
  </si>
  <si>
    <t>Admin and Clerical</t>
  </si>
  <si>
    <r>
      <rPr>
        <b/>
        <sz val="10"/>
        <color theme="1"/>
        <rFont val="Calibri"/>
        <family val="2"/>
        <scheme val="minor"/>
      </rPr>
      <t xml:space="preserve">78% </t>
    </r>
    <r>
      <rPr>
        <sz val="10"/>
        <color theme="1"/>
        <rFont val="Calibri"/>
        <family val="2"/>
        <scheme val="minor"/>
      </rPr>
      <t xml:space="preserve">for Primary schools; </t>
    </r>
    <r>
      <rPr>
        <b/>
        <sz val="10"/>
        <color theme="1"/>
        <rFont val="Calibri"/>
        <family val="2"/>
        <scheme val="minor"/>
      </rPr>
      <t xml:space="preserve">75% </t>
    </r>
    <r>
      <rPr>
        <sz val="10"/>
        <color theme="1"/>
        <rFont val="Calibri"/>
        <family val="2"/>
        <scheme val="minor"/>
      </rPr>
      <t xml:space="preserve">for secondaries.  Any higher, and the school may struggle to cover its fixed costs as well as invest in longer term resources, eg buildings, IT, etc. </t>
    </r>
  </si>
  <si>
    <r>
      <t>Primary Schools</t>
    </r>
    <r>
      <rPr>
        <b/>
        <sz val="10"/>
        <color theme="1"/>
        <rFont val="Calibri"/>
        <family val="2"/>
        <scheme val="minor"/>
      </rPr>
      <t xml:space="preserve"> less than 50%</t>
    </r>
    <r>
      <rPr>
        <sz val="10"/>
        <color theme="1"/>
        <rFont val="Calibri"/>
        <family val="2"/>
        <scheme val="minor"/>
      </rPr>
      <t xml:space="preserve"> of TRI; Secondary Schools may find they spend slightly more. </t>
    </r>
  </si>
  <si>
    <r>
      <t>Primary Schools</t>
    </r>
    <r>
      <rPr>
        <b/>
        <sz val="10"/>
        <color theme="1"/>
        <rFont val="Calibri"/>
        <family val="2"/>
        <scheme val="minor"/>
      </rPr>
      <t xml:space="preserve">  less than 15%</t>
    </r>
    <r>
      <rPr>
        <sz val="10"/>
        <color theme="1"/>
        <rFont val="Calibri"/>
        <family val="2"/>
        <scheme val="minor"/>
      </rPr>
      <t xml:space="preserve"> of TRI;  Secondary Schools</t>
    </r>
    <r>
      <rPr>
        <b/>
        <sz val="10"/>
        <color theme="1"/>
        <rFont val="Calibri"/>
        <family val="2"/>
        <scheme val="minor"/>
      </rPr>
      <t xml:space="preserve"> less than 12%.  </t>
    </r>
  </si>
  <si>
    <t>Years 1 and 2</t>
  </si>
  <si>
    <t>Years 1 and 2 must balance or at least be break-even.  If not, you will need to contact Bursar Support who will then follow up with details of the Deficit Application process.</t>
  </si>
  <si>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an uplift of </t>
    </r>
    <r>
      <rPr>
        <b/>
        <sz val="10"/>
        <rFont val="Arial"/>
        <family val="2"/>
      </rPr>
      <t>0% is acceptable to apply no inflationary increase, but a % uplift of 1-3% can be applied  (</t>
    </r>
    <r>
      <rPr>
        <sz val="10"/>
        <rFont val="Arial"/>
        <family val="2"/>
      </rPr>
      <t>depending on what is affordable) (cells CD2, CD3 and CH2 for Year 2; cells CF2, CF3 and CJ2 for Year 3).  Input the totals generated directly into the yellow cells on the face of the plan.</t>
    </r>
  </si>
  <si>
    <t>2025/26</t>
  </si>
  <si>
    <t xml:space="preserve">Budget Share </t>
  </si>
  <si>
    <t>Early Years Funding (2yrs, 3&amp;4 yrs)</t>
  </si>
  <si>
    <t>MSAG 23/24</t>
  </si>
  <si>
    <t>Other Government Grants</t>
  </si>
  <si>
    <t>I07</t>
  </si>
  <si>
    <t>Please include notes re assumptions used and any differences between the 3 years in Column U</t>
  </si>
  <si>
    <t>The DfE views a school as a single entity (ie B and E budget combined).  Any information held on eg the benchmarking website will relate to both cost centres. Please complete the separate 'E budget' tab if you have one.</t>
  </si>
  <si>
    <r>
      <t>Column I '</t>
    </r>
    <r>
      <rPr>
        <b/>
        <sz val="10"/>
        <rFont val="Arial"/>
        <family val="2"/>
      </rPr>
      <t>Projected Outturn</t>
    </r>
    <r>
      <rPr>
        <sz val="10"/>
        <rFont val="Arial"/>
        <family val="2"/>
      </rPr>
      <t>' does not need to be completed on submission.  It should be used as a working document throughout the year and the 'Projected Outturn' column should reflect any significant changes.  Rationale and detail should  be entered into the 'Notes' cells.</t>
    </r>
  </si>
  <si>
    <t>GRANT FUNDING</t>
  </si>
  <si>
    <t>I01 Budget Share</t>
  </si>
  <si>
    <t>Should be estimated using information from Sarah Ward.  Adjustments for Years 2 &amp; 3 should be based on school's knowledge of existing pupils - include details in the 'Notes' column.</t>
  </si>
  <si>
    <r>
      <t xml:space="preserve">Adjust for any changes in relevant pupil numbers (ie </t>
    </r>
    <r>
      <rPr>
        <b/>
        <sz val="10"/>
        <rFont val="Arial"/>
        <family val="2"/>
      </rPr>
      <t>current</t>
    </r>
    <r>
      <rPr>
        <sz val="10"/>
        <rFont val="Arial"/>
        <family val="2"/>
      </rPr>
      <t xml:space="preserve"> £ per pupil x school estimate of pupil numbers) - include details in the 'Notes' column.</t>
    </r>
  </si>
  <si>
    <t>I18C Recovery Premium</t>
  </si>
  <si>
    <t>I18C School-led tutoring</t>
  </si>
  <si>
    <t>Confirmed continuation for academic years 23-24 and 24-25.  Assume funding is calculated as in PYs (adjust for NOR changes).  Ensure use is in line with up to date guidance (no capital) and corresponding expenditure has been included.</t>
  </si>
  <si>
    <t>SELF-GENERATED INCOME</t>
  </si>
  <si>
    <r>
      <t>Notes</t>
    </r>
    <r>
      <rPr>
        <b/>
        <i/>
        <sz val="9"/>
        <rFont val="Arial"/>
        <family val="2"/>
      </rPr>
      <t xml:space="preserve"> </t>
    </r>
    <r>
      <rPr>
        <i/>
        <sz val="9"/>
        <rFont val="Arial"/>
        <family val="2"/>
      </rPr>
      <t>(re assumptions and changes between years)</t>
    </r>
  </si>
  <si>
    <t>CURRIC SUPPORT STAFF COSTS (E03) / TRI</t>
  </si>
  <si>
    <t>Include assumptions and differences between the years in the 'Notes' column.  Do not use donations as a balancing figure.</t>
  </si>
  <si>
    <t>EXPENDITURE</t>
  </si>
  <si>
    <r>
      <t xml:space="preserve">The 3 year plan should include </t>
    </r>
    <r>
      <rPr>
        <b/>
        <i/>
        <sz val="10"/>
        <rFont val="Arial"/>
        <family val="2"/>
      </rPr>
      <t>all increments</t>
    </r>
    <r>
      <rPr>
        <sz val="10"/>
        <rFont val="Arial"/>
        <family val="2"/>
      </rPr>
      <t xml:space="preserve"> and expected staff changes but an inflationary increase is not needed, unless you can afford it (1-3%). Ensure Governor are aware of your methodology by including details in the 'Notes' cells.  Funding has not been inflated.</t>
    </r>
  </si>
  <si>
    <t>Expenditure in Years 1-3, please enter the costs directly into the yellow cells of the plan.  Inflationary increases are not required as funding has not been inflated.  However included any increases due to NOR changes, SDP plans, etc.</t>
  </si>
  <si>
    <t xml:space="preserve">E BUDGET </t>
  </si>
  <si>
    <t xml:space="preserve">SURPLUS/(DEFICIT) POSITION </t>
  </si>
  <si>
    <t>b/f Surplus/ (deficit)</t>
  </si>
  <si>
    <t>In year balance</t>
  </si>
  <si>
    <t>Surplus/ (deficit) at YE</t>
  </si>
  <si>
    <t>Premises Related Costs (not E16 &amp; E17)</t>
  </si>
  <si>
    <t>Rates</t>
  </si>
  <si>
    <t>E17</t>
  </si>
  <si>
    <t>Year 1</t>
  </si>
  <si>
    <t>Prior Year</t>
  </si>
  <si>
    <t>Total YE balance (B + E)</t>
  </si>
  <si>
    <t>at its meeting of</t>
  </si>
  <si>
    <t>Signed (Chair of Governors):</t>
  </si>
  <si>
    <t>Printed (Chair of Governors):</t>
  </si>
  <si>
    <t>23/24 onwards does not include rates funding.</t>
  </si>
  <si>
    <t>CI01</t>
  </si>
  <si>
    <t>CI03</t>
  </si>
  <si>
    <t>CI04</t>
  </si>
  <si>
    <t>Capital Income</t>
  </si>
  <si>
    <t>Voluntary or Private Income</t>
  </si>
  <si>
    <t>Direct Revenue Financing</t>
  </si>
  <si>
    <t>CE01</t>
  </si>
  <si>
    <t>CE02</t>
  </si>
  <si>
    <t>CE03</t>
  </si>
  <si>
    <t>CE04</t>
  </si>
  <si>
    <t>New construction, conversion, renovation</t>
  </si>
  <si>
    <t>Vehicles, plant, equipment &amp; machinery</t>
  </si>
  <si>
    <t>ICT</t>
  </si>
  <si>
    <t xml:space="preserve">Capital Expenditure </t>
  </si>
  <si>
    <t xml:space="preserve">In-Year Balance  </t>
  </si>
  <si>
    <t>Acquisition of land and existing buildings</t>
  </si>
  <si>
    <t>Notes Y1</t>
  </si>
  <si>
    <t>Notes Y2</t>
  </si>
  <si>
    <t>Notes Y3</t>
  </si>
  <si>
    <t>= B4 above</t>
  </si>
  <si>
    <t>YEAR-END BALANCE</t>
  </si>
  <si>
    <t>In-Year Balance (TRI less Exp)</t>
  </si>
  <si>
    <t>Max:  Secondary 5% of TRI; Primary 8% of TRI</t>
  </si>
  <si>
    <t>ANALYSIS OF REVENUE BALANCES</t>
  </si>
  <si>
    <t>2026/27</t>
  </si>
  <si>
    <t>NOR - Nursery / RU / 6th Form</t>
  </si>
  <si>
    <t>Up to 20/21 only. Nurseries up to 22/23 only, Special schls up to 23/24 only</t>
  </si>
  <si>
    <t>Up to 22/23 only. Nurseries up to 23/24 only</t>
  </si>
  <si>
    <t>Up to 23/24 only.</t>
  </si>
  <si>
    <t>TPAG 23/24 &amp; 24/25 (Teachers Pay Additional Grant)</t>
  </si>
  <si>
    <t>Up to 24/25 only.</t>
  </si>
  <si>
    <t>I02</t>
  </si>
  <si>
    <t>ESFA Funding for Sixth Form</t>
  </si>
  <si>
    <t>Sixth Form only</t>
  </si>
  <si>
    <t>Up to Aug 2024 only.</t>
  </si>
  <si>
    <t>22/23 Change in Rates - schools no longer receive funding or cost except for Nurseries</t>
  </si>
  <si>
    <r>
      <t>Future years can be based on either Y1 '</t>
    </r>
    <r>
      <rPr>
        <b/>
        <sz val="10"/>
        <rFont val="Arial"/>
        <family val="2"/>
      </rPr>
      <t>Current Budget</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H2).  'Current Budget' ( column H) should be completed for initial submission; 'Projected Outturn' (Column I) should be completed during the year.  Use the 3 year plan as a working document, updating for significant changes eg 6 month and 9 month budget monitoring.</t>
    </r>
  </si>
  <si>
    <t>We have included 2 prior years on the template as it is helpful for Governors to see historic trends. Complete column D and F per the final (p13) CFR report.</t>
  </si>
  <si>
    <t>I.e., TRI less expenditure</t>
  </si>
  <si>
    <t>Teachers Pension Grant - Post 16 &amp; TPECG 2024</t>
  </si>
  <si>
    <t>NOR - Main School (Oct 22/23/24/25/26)</t>
  </si>
  <si>
    <t>2027/28</t>
  </si>
  <si>
    <t>24/25 only.</t>
  </si>
  <si>
    <t>Core Schools Budget Grant (CSBG)</t>
  </si>
  <si>
    <t>Early Years Budget Grant (EYBG)</t>
  </si>
  <si>
    <t>Supplementary Grant 22/23 &amp; 23/24</t>
  </si>
  <si>
    <t>Guidance Notes for Three Year Budget Plan 2025-28</t>
  </si>
  <si>
    <t>Please include figures for the census relating to the budget plan (eg Oct 24 census for 2025/26; forecast Oct 25 census for 2026/27, etc) - main school figures in Row 5; Nursery / RU / 6th Form in Row 6.</t>
  </si>
  <si>
    <t>THREE YEAR BUDGET PLAN 2025/28</t>
  </si>
  <si>
    <t>Prior Years 2023-24 and 2024-25</t>
  </si>
  <si>
    <t>2025-26</t>
  </si>
  <si>
    <t xml:space="preserve">Complete column H per 2025/26 Annual Budget Plan. </t>
  </si>
  <si>
    <t>Use the 2025/26 Budget Notification spreadsheet to calculate any adjustments due to NOR changes for Years 2 and 3.  Please include rationale for any adjustments in the 'Notes' cell.</t>
  </si>
  <si>
    <t>Post 16 only.  TPECG 2024 upto 24/25 only</t>
  </si>
  <si>
    <t>National Insurance Grant 25/26</t>
  </si>
  <si>
    <t>Allocations of this new grant for 2025-26 is to be advised by DfE later this year, no info available at the moment</t>
  </si>
  <si>
    <t>Wraparound Childcare Programme</t>
  </si>
  <si>
    <t>Breakfast Club - Only use if applied for &amp; accepted</t>
  </si>
  <si>
    <t>THREE YEAR E BUDGET PLAN 2025/28</t>
  </si>
  <si>
    <t>2025-28</t>
  </si>
  <si>
    <t>Balances at 1.4.25</t>
  </si>
  <si>
    <t>At 1.4.25</t>
  </si>
  <si>
    <t>c/f at 31.3.26</t>
  </si>
  <si>
    <t>CAPITAL BUDGET PLAN 2025/28</t>
  </si>
  <si>
    <t>School 3 Year Budget Plan to be returned to BST by 31 May 2025</t>
  </si>
  <si>
    <r>
      <t xml:space="preserve">Please ensure that the plan is discussed by the Governors at FGB and signed off by the Chair of Governors (FGB Sign-off tab) before submitting a copy to Bursar Support by </t>
    </r>
    <r>
      <rPr>
        <b/>
        <sz val="10"/>
        <rFont val="Arial"/>
        <family val="2"/>
      </rPr>
      <t>31 May 2025</t>
    </r>
  </si>
  <si>
    <t>Shows the brought forward position from the previous year - input for the beginning of 23/24 and then calculated automatically</t>
  </si>
  <si>
    <t>Early Years Funding (9 months to 2yrs)</t>
  </si>
  <si>
    <t>These were rolled into AWPU in 22-23 for most schools other than Special Schools and Nursery Schools/classes.  The grants no longer exist separately for any school in 23-24. TPAG &amp; TPECG 2024 rolled into AWPU in 2025/26.</t>
  </si>
  <si>
    <t>I01 Wraparound Childcare Programme</t>
  </si>
  <si>
    <t>I01 National Insurance Grant</t>
  </si>
  <si>
    <t>Discontinued after academic year 23-24.  Do not use in Years 1 - 5.</t>
  </si>
  <si>
    <t>Ensure that funding matches expenditure (funding currently at £2.58/meal, less than expected meal price increase).  NB UIFSM does not cover meals for actual FSM children in infant classes.</t>
  </si>
  <si>
    <t>- 25/26 Projected Outturn, select this option from the drop-down menu in cell H2 if you are using it as a working document throughout the year.</t>
  </si>
  <si>
    <t>- Year 2 is 2026/27 (the b/f from 25/26 will be per the budget plan if 'Current Year' is selected in the purple box H2, or per the 'Projected Outturn' if selected)</t>
  </si>
  <si>
    <t>Year 2</t>
  </si>
  <si>
    <t>Year 3</t>
  </si>
  <si>
    <t>Projected Outturn</t>
  </si>
  <si>
    <t>Costs in 2025-26 Budget Plan</t>
  </si>
  <si>
    <t>STAFFING RATIOS</t>
  </si>
  <si>
    <r>
      <rPr>
        <b/>
        <sz val="11"/>
        <color theme="1"/>
        <rFont val="Calibri"/>
        <family val="2"/>
        <scheme val="minor"/>
      </rPr>
      <t>PUPIL TEACHER RATIO</t>
    </r>
    <r>
      <rPr>
        <sz val="11"/>
        <color theme="1"/>
        <rFont val="Calibri"/>
        <family val="2"/>
        <scheme val="minor"/>
      </rPr>
      <t xml:space="preserve"> (NOR/FTE Teachers)</t>
    </r>
  </si>
  <si>
    <r>
      <rPr>
        <b/>
        <sz val="11"/>
        <color theme="1"/>
        <rFont val="Calibri"/>
        <family val="2"/>
        <scheme val="minor"/>
      </rPr>
      <t>TEACHER CONTACT RATIO</t>
    </r>
    <r>
      <rPr>
        <sz val="11"/>
        <color theme="1"/>
        <rFont val="Calibri"/>
        <family val="2"/>
        <scheme val="minor"/>
      </rPr>
      <t xml:space="preserve"> (No of classes/FTE Teachers)</t>
    </r>
  </si>
  <si>
    <r>
      <rPr>
        <b/>
        <sz val="11"/>
        <color theme="1"/>
        <rFont val="Calibri"/>
        <family val="2"/>
        <scheme val="minor"/>
      </rPr>
      <t>AVERAGE TEACHER COST</t>
    </r>
    <r>
      <rPr>
        <sz val="11"/>
        <color theme="1"/>
        <rFont val="Calibri"/>
        <family val="2"/>
        <scheme val="minor"/>
      </rPr>
      <t xml:space="preserve"> (Total Teacher Cost/FTE Teachers)</t>
    </r>
  </si>
  <si>
    <r>
      <rPr>
        <b/>
        <sz val="11"/>
        <color theme="1"/>
        <rFont val="Calibri"/>
        <family val="2"/>
        <scheme val="minor"/>
      </rPr>
      <t>AVERAGE CLASS SIZE</t>
    </r>
    <r>
      <rPr>
        <sz val="11"/>
        <color theme="1"/>
        <rFont val="Calibri"/>
        <family val="2"/>
        <scheme val="minor"/>
      </rPr>
      <t xml:space="preserve"> (NOR/No of classes)</t>
    </r>
  </si>
  <si>
    <t>**  See 'Notes' tab for benchmarks</t>
  </si>
  <si>
    <t>DATA</t>
  </si>
  <si>
    <t>NOR (main school)</t>
  </si>
  <si>
    <t>Teachers FTE (main school)</t>
  </si>
  <si>
    <t>Teachers FTE (whole school incl Nursery, RU, etc)</t>
  </si>
  <si>
    <t>No of Classes (main school)</t>
  </si>
  <si>
    <t>Deficit Recovery Year</t>
  </si>
  <si>
    <t>Deficit Year 1</t>
  </si>
  <si>
    <t>Deficit Year 2</t>
  </si>
  <si>
    <t>Deficit Year 3</t>
  </si>
  <si>
    <t>Deficit Year 4</t>
  </si>
  <si>
    <t>HOLY TRINITY SUNNINGDALE</t>
  </si>
  <si>
    <t>FAWB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</si>
</sst>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0;[Red]\(#,##0\)"/>
    <numFmt numFmtId="165" formatCode="#,##0.0;[Red]\(#,##0.0\)"/>
    <numFmt numFmtId="166" formatCode="0.0%"/>
    <numFmt numFmtId="167" formatCode="#,##0.000;[Red]\(#,##0.000\)"/>
    <numFmt numFmtId="168" formatCode="#,##0.00;[Red]\(#,##0.00\)"/>
    <numFmt numFmtId="169" formatCode="_-&quot;£&quot;* #,##0_-;\-&quot;£&quot;* #,##0_-;_-&quot;£&quot;* &quot;-&quot;??_-;_-@_-"/>
  </numFmts>
  <fonts count="43" x14ac:knownFonts="1">
    <font>
      <sz val="11"/>
      <color theme="1"/>
      <name val="Calibri"/>
      <family val="2"/>
      <scheme val="minor"/>
    </font>
    <font>
      <sz val="11"/>
      <color theme="1"/>
      <name val="Calibri"/>
      <family val="2"/>
      <scheme val="minor"/>
    </font>
    <font>
      <b/>
      <sz val="11"/>
      <color rgb="FFFA7D00"/>
      <name val="Calibri"/>
      <family val="2"/>
      <scheme val="minor"/>
    </font>
    <font>
      <sz val="11"/>
      <color rgb="FFFF0000"/>
      <name val="Calibri"/>
      <family val="2"/>
      <scheme val="minor"/>
    </font>
    <font>
      <b/>
      <sz val="12"/>
      <name val="Arial"/>
      <family val="2"/>
    </font>
    <font>
      <b/>
      <u/>
      <sz val="12"/>
      <name val="Arial"/>
      <family val="2"/>
    </font>
    <font>
      <sz val="12"/>
      <name val="Arial"/>
      <family val="2"/>
    </font>
    <font>
      <b/>
      <sz val="11"/>
      <name val="Calibri"/>
      <family val="2"/>
      <scheme val="minor"/>
    </font>
    <font>
      <b/>
      <sz val="10"/>
      <name val="Arial"/>
      <family val="2"/>
    </font>
    <font>
      <b/>
      <sz val="10"/>
      <color rgb="FFFF0000"/>
      <name val="Arial"/>
      <family val="2"/>
    </font>
    <font>
      <sz val="9"/>
      <name val="Arial"/>
      <family val="2"/>
    </font>
    <font>
      <b/>
      <sz val="9"/>
      <name val="Arial"/>
      <family val="2"/>
    </font>
    <font>
      <sz val="10"/>
      <name val="Arial"/>
      <family val="2"/>
    </font>
    <font>
      <i/>
      <sz val="10"/>
      <name val="Arial"/>
      <family val="2"/>
    </font>
    <font>
      <i/>
      <sz val="9"/>
      <name val="Arial"/>
      <family val="2"/>
    </font>
    <font>
      <b/>
      <sz val="12"/>
      <color rgb="FFFF0000"/>
      <name val="Calibri"/>
      <family val="2"/>
      <scheme val="minor"/>
    </font>
    <font>
      <b/>
      <i/>
      <sz val="10"/>
      <name val="Arial"/>
      <family val="2"/>
    </font>
    <font>
      <b/>
      <i/>
      <sz val="10"/>
      <color indexed="48"/>
      <name val="Arial"/>
      <family val="2"/>
    </font>
    <font>
      <i/>
      <sz val="10"/>
      <color indexed="48"/>
      <name val="Arial"/>
      <family val="2"/>
    </font>
    <font>
      <b/>
      <sz val="10"/>
      <color indexed="9"/>
      <name val="Arial"/>
      <family val="2"/>
    </font>
    <font>
      <sz val="10"/>
      <color indexed="9"/>
      <name val="Arial"/>
      <family val="2"/>
    </font>
    <font>
      <sz val="11"/>
      <name val="Arial"/>
      <family val="2"/>
    </font>
    <font>
      <b/>
      <sz val="11"/>
      <name val="Arial"/>
      <family val="2"/>
    </font>
    <font>
      <b/>
      <i/>
      <sz val="9"/>
      <name val="Arial"/>
      <family val="2"/>
    </font>
    <font>
      <b/>
      <sz val="11"/>
      <color theme="1"/>
      <name val="Calibri"/>
      <family val="2"/>
      <scheme val="minor"/>
    </font>
    <font>
      <sz val="12"/>
      <name val="Times New Roman"/>
      <family val="1"/>
    </font>
    <font>
      <b/>
      <u/>
      <sz val="10"/>
      <name val="Arial"/>
      <family val="2"/>
    </font>
    <font>
      <b/>
      <sz val="10"/>
      <color theme="1"/>
      <name val="Calibri"/>
      <family val="2"/>
      <scheme val="minor"/>
    </font>
    <font>
      <sz val="10"/>
      <color theme="1"/>
      <name val="Calibri"/>
      <family val="2"/>
      <scheme val="minor"/>
    </font>
    <font>
      <sz val="14"/>
      <color theme="1"/>
      <name val="Calibri"/>
      <family val="2"/>
      <scheme val="minor"/>
    </font>
    <font>
      <sz val="12"/>
      <color theme="1"/>
      <name val="Calibri"/>
      <family val="2"/>
      <scheme val="minor"/>
    </font>
    <font>
      <b/>
      <i/>
      <sz val="10"/>
      <color theme="1"/>
      <name val="Calibri"/>
      <family val="2"/>
      <scheme val="minor"/>
    </font>
    <font>
      <sz val="10"/>
      <color rgb="FFFF0000"/>
      <name val="Arial"/>
      <family val="2"/>
    </font>
    <font>
      <sz val="9"/>
      <color theme="1"/>
      <name val="Calibri"/>
      <family val="2"/>
      <scheme val="minor"/>
    </font>
    <font>
      <i/>
      <sz val="11"/>
      <color theme="1"/>
      <name val="Calibri"/>
      <family val="2"/>
      <scheme val="minor"/>
    </font>
    <font>
      <sz val="8"/>
      <name val="Calibri"/>
      <family val="2"/>
      <scheme val="minor"/>
    </font>
    <font>
      <i/>
      <sz val="10"/>
      <color theme="1"/>
      <name val="Calibri"/>
      <family val="2"/>
      <scheme val="minor"/>
    </font>
    <font>
      <i/>
      <sz val="12"/>
      <name val="Arial"/>
      <family val="2"/>
    </font>
    <font>
      <b/>
      <i/>
      <sz val="11"/>
      <name val="Arial"/>
      <family val="2"/>
    </font>
    <font>
      <i/>
      <sz val="11"/>
      <name val="Arial"/>
      <family val="2"/>
    </font>
    <font>
      <b/>
      <sz val="12"/>
      <color theme="1"/>
      <name val="Calibri"/>
      <family val="2"/>
      <scheme val="minor"/>
    </font>
    <font>
      <b/>
      <sz val="16"/>
      <color theme="1"/>
      <name val="Calibri"/>
      <family val="2"/>
      <scheme val="minor"/>
    </font>
    <font>
      <b/>
      <i/>
      <sz val="11"/>
      <color theme="1"/>
      <name val="Calibri"/>
      <family val="2"/>
      <scheme val="minor"/>
    </font>
  </fonts>
  <fills count="17">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0" tint="-4.9989318521683403E-2"/>
        <bgColor indexed="64"/>
      </patternFill>
    </fill>
    <fill>
      <patternFill patternType="solid">
        <fgColor rgb="FFE0C1FF"/>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CC"/>
        <bgColor indexed="64"/>
      </patternFill>
    </fill>
    <fill>
      <patternFill patternType="solid">
        <fgColor indexed="43"/>
        <bgColor indexed="64"/>
      </patternFill>
    </fill>
    <fill>
      <patternFill patternType="solid">
        <fgColor rgb="FF00FF00"/>
        <bgColor indexed="64"/>
      </patternFill>
    </fill>
    <fill>
      <patternFill patternType="solid">
        <fgColor theme="0"/>
        <bgColor indexed="64"/>
      </patternFill>
    </fill>
    <fill>
      <patternFill patternType="solid">
        <fgColor rgb="FFE2E2E2"/>
        <bgColor indexed="64"/>
      </patternFill>
    </fill>
    <fill>
      <patternFill patternType="solid">
        <fgColor rgb="FFCCEC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ECF4FA"/>
        <bgColor indexed="64"/>
      </patternFill>
    </fill>
  </fills>
  <borders count="70">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dashed">
        <color auto="1"/>
      </bottom>
      <diagonal/>
    </border>
    <border>
      <left/>
      <right/>
      <top/>
      <bottom style="dotted">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dotted">
        <color auto="1"/>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8">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1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cellStyleXfs>
  <cellXfs count="520">
    <xf numFmtId="0" fontId="0" fillId="0" borderId="0" xfId="0"/>
    <xf numFmtId="164" fontId="4" fillId="0" borderId="0" xfId="0" applyNumberFormat="1" applyFont="1"/>
    <xf numFmtId="164" fontId="5" fillId="0" borderId="0" xfId="0" applyNumberFormat="1" applyFont="1"/>
    <xf numFmtId="164" fontId="6" fillId="0" borderId="0" xfId="0" applyNumberFormat="1" applyFont="1"/>
    <xf numFmtId="164" fontId="4" fillId="0" borderId="0" xfId="0" applyNumberFormat="1" applyFont="1" applyAlignment="1">
      <alignment horizontal="right"/>
    </xf>
    <xf numFmtId="164" fontId="0" fillId="0" borderId="0" xfId="0" applyNumberFormat="1"/>
    <xf numFmtId="164" fontId="10" fillId="0" borderId="9" xfId="0" applyNumberFormat="1" applyFont="1" applyBorder="1" applyAlignment="1">
      <alignment horizontal="center" wrapText="1"/>
    </xf>
    <xf numFmtId="164" fontId="10" fillId="0" borderId="8" xfId="0" applyNumberFormat="1" applyFont="1" applyBorder="1" applyAlignment="1">
      <alignment horizontal="center" wrapText="1"/>
    </xf>
    <xf numFmtId="164" fontId="8" fillId="7" borderId="10" xfId="0" applyNumberFormat="1" applyFont="1" applyFill="1" applyBorder="1" applyAlignment="1">
      <alignment horizontal="center" vertical="center" wrapText="1"/>
    </xf>
    <xf numFmtId="164" fontId="8" fillId="0" borderId="11" xfId="0" applyNumberFormat="1" applyFont="1" applyBorder="1" applyAlignment="1">
      <alignment horizontal="center" vertical="center" wrapText="1"/>
    </xf>
    <xf numFmtId="164" fontId="8" fillId="7" borderId="12" xfId="0" applyNumberFormat="1" applyFont="1" applyFill="1" applyBorder="1" applyAlignment="1">
      <alignment horizontal="center" vertical="center" wrapText="1"/>
    </xf>
    <xf numFmtId="164" fontId="8" fillId="0" borderId="13" xfId="0" applyNumberFormat="1" applyFont="1" applyBorder="1" applyAlignment="1">
      <alignment horizontal="center" vertical="center" wrapText="1"/>
    </xf>
    <xf numFmtId="164" fontId="10" fillId="0" borderId="0" xfId="0" applyNumberFormat="1" applyFont="1" applyAlignment="1">
      <alignment wrapText="1"/>
    </xf>
    <xf numFmtId="164" fontId="10" fillId="0" borderId="0" xfId="0" applyNumberFormat="1" applyFont="1"/>
    <xf numFmtId="164" fontId="10" fillId="0" borderId="0" xfId="0" applyNumberFormat="1" applyFont="1" applyAlignment="1">
      <alignment vertical="center"/>
    </xf>
    <xf numFmtId="164" fontId="10" fillId="0" borderId="14" xfId="0" applyNumberFormat="1" applyFont="1" applyBorder="1" applyAlignment="1">
      <alignment vertical="center" wrapText="1"/>
    </xf>
    <xf numFmtId="164" fontId="10" fillId="0" borderId="9" xfId="0" applyNumberFormat="1" applyFont="1" applyBorder="1" applyAlignment="1">
      <alignment horizontal="center" vertical="center" wrapText="1"/>
    </xf>
    <xf numFmtId="164" fontId="11" fillId="0" borderId="9" xfId="0" quotePrefix="1" applyNumberFormat="1" applyFont="1" applyBorder="1" applyAlignment="1">
      <alignment horizontal="center" vertical="center" wrapText="1"/>
    </xf>
    <xf numFmtId="164" fontId="8" fillId="0" borderId="12" xfId="0" quotePrefix="1" applyNumberFormat="1" applyFont="1" applyBorder="1" applyAlignment="1">
      <alignment horizontal="center" vertical="center" wrapText="1"/>
    </xf>
    <xf numFmtId="164" fontId="10" fillId="0" borderId="0" xfId="0" applyNumberFormat="1" applyFont="1" applyAlignment="1">
      <alignment vertical="center" wrapText="1"/>
    </xf>
    <xf numFmtId="164" fontId="11" fillId="0" borderId="12" xfId="0" applyNumberFormat="1" applyFont="1" applyBorder="1"/>
    <xf numFmtId="164" fontId="10" fillId="0" borderId="4" xfId="0" applyNumberFormat="1" applyFont="1" applyBorder="1"/>
    <xf numFmtId="164" fontId="10" fillId="8" borderId="12" xfId="0" applyNumberFormat="1" applyFont="1" applyFill="1" applyBorder="1" applyAlignment="1" applyProtection="1">
      <alignment horizontal="center" wrapText="1"/>
      <protection locked="0"/>
    </xf>
    <xf numFmtId="164" fontId="10" fillId="9" borderId="12" xfId="0" applyNumberFormat="1" applyFont="1" applyFill="1" applyBorder="1" applyAlignment="1" applyProtection="1">
      <alignment horizontal="center" wrapText="1"/>
      <protection locked="0"/>
    </xf>
    <xf numFmtId="164" fontId="10" fillId="0" borderId="11" xfId="0" applyNumberFormat="1" applyFont="1" applyBorder="1" applyAlignment="1">
      <alignment horizontal="center" wrapText="1"/>
    </xf>
    <xf numFmtId="164" fontId="10" fillId="0" borderId="13" xfId="0" applyNumberFormat="1" applyFont="1" applyBorder="1" applyAlignment="1">
      <alignment horizontal="center" wrapText="1"/>
    </xf>
    <xf numFmtId="164" fontId="11" fillId="0" borderId="0" xfId="0" applyNumberFormat="1" applyFont="1" applyAlignment="1">
      <alignment wrapText="1"/>
    </xf>
    <xf numFmtId="164" fontId="10" fillId="0" borderId="16" xfId="0" applyNumberFormat="1" applyFont="1" applyBorder="1" applyAlignment="1">
      <alignment horizontal="center" wrapText="1"/>
    </xf>
    <xf numFmtId="164" fontId="10" fillId="0" borderId="16" xfId="0" applyNumberFormat="1" applyFont="1" applyBorder="1" applyAlignment="1" applyProtection="1">
      <alignment horizontal="center" wrapText="1"/>
      <protection locked="0"/>
    </xf>
    <xf numFmtId="164" fontId="10" fillId="0" borderId="0" xfId="0" applyNumberFormat="1" applyFont="1" applyAlignment="1">
      <alignment horizontal="center" wrapText="1"/>
    </xf>
    <xf numFmtId="164" fontId="0" fillId="7" borderId="18" xfId="0" applyNumberFormat="1" applyFill="1" applyBorder="1"/>
    <xf numFmtId="164" fontId="12" fillId="7" borderId="18" xfId="0" applyNumberFormat="1" applyFont="1" applyFill="1" applyBorder="1" applyAlignment="1">
      <alignment wrapText="1"/>
    </xf>
    <xf numFmtId="164" fontId="0" fillId="7" borderId="19" xfId="0" applyNumberFormat="1" applyFill="1" applyBorder="1"/>
    <xf numFmtId="164" fontId="0" fillId="0" borderId="15" xfId="0" applyNumberFormat="1" applyBorder="1"/>
    <xf numFmtId="164" fontId="8" fillId="4" borderId="20" xfId="0" applyNumberFormat="1" applyFont="1" applyFill="1" applyBorder="1" applyAlignment="1">
      <alignment horizontal="left" vertical="center"/>
    </xf>
    <xf numFmtId="164" fontId="4" fillId="4" borderId="21" xfId="0" applyNumberFormat="1" applyFont="1" applyFill="1" applyBorder="1" applyAlignment="1">
      <alignment horizontal="left" vertical="center"/>
    </xf>
    <xf numFmtId="164" fontId="0" fillId="4" borderId="21" xfId="0" applyNumberFormat="1" applyFill="1" applyBorder="1"/>
    <xf numFmtId="164" fontId="0" fillId="4" borderId="14" xfId="0" applyNumberFormat="1" applyFill="1" applyBorder="1"/>
    <xf numFmtId="164" fontId="10" fillId="0" borderId="10" xfId="0" applyNumberFormat="1" applyFont="1" applyBorder="1" applyAlignment="1">
      <alignment horizontal="left"/>
    </xf>
    <xf numFmtId="0" fontId="12" fillId="0" borderId="10" xfId="0" applyFont="1" applyBorder="1" applyProtection="1">
      <protection locked="0"/>
    </xf>
    <xf numFmtId="164" fontId="10" fillId="0" borderId="13" xfId="0" applyNumberFormat="1" applyFont="1" applyBorder="1"/>
    <xf numFmtId="164" fontId="10" fillId="8" borderId="10" xfId="0" applyNumberFormat="1" applyFont="1" applyFill="1" applyBorder="1" applyProtection="1">
      <protection locked="0"/>
    </xf>
    <xf numFmtId="164" fontId="10" fillId="9" borderId="10" xfId="0" applyNumberFormat="1" applyFont="1" applyFill="1" applyBorder="1" applyProtection="1">
      <protection locked="0"/>
    </xf>
    <xf numFmtId="164" fontId="10" fillId="0" borderId="11" xfId="0" applyNumberFormat="1" applyFont="1" applyBorder="1" applyProtection="1">
      <protection locked="0"/>
    </xf>
    <xf numFmtId="164" fontId="10" fillId="0" borderId="8" xfId="0" applyNumberFormat="1" applyFont="1" applyBorder="1"/>
    <xf numFmtId="164" fontId="10" fillId="9" borderId="12" xfId="0" applyNumberFormat="1" applyFont="1" applyFill="1" applyBorder="1" applyProtection="1">
      <protection locked="0"/>
    </xf>
    <xf numFmtId="164" fontId="10" fillId="0" borderId="12" xfId="0" applyNumberFormat="1" applyFont="1" applyBorder="1" applyProtection="1">
      <protection locked="0"/>
    </xf>
    <xf numFmtId="0" fontId="12" fillId="0" borderId="12" xfId="0" applyFont="1" applyBorder="1" applyProtection="1">
      <protection locked="0"/>
    </xf>
    <xf numFmtId="164" fontId="10" fillId="8" borderId="12" xfId="0" applyNumberFormat="1" applyFont="1" applyFill="1" applyBorder="1" applyProtection="1">
      <protection locked="0"/>
    </xf>
    <xf numFmtId="164" fontId="10" fillId="0" borderId="12" xfId="0" applyNumberFormat="1" applyFont="1" applyBorder="1" applyAlignment="1">
      <alignment horizontal="left"/>
    </xf>
    <xf numFmtId="164" fontId="10" fillId="0" borderId="11" xfId="0" applyNumberFormat="1" applyFont="1" applyBorder="1"/>
    <xf numFmtId="164" fontId="10" fillId="0" borderId="12" xfId="0" applyNumberFormat="1" applyFont="1" applyBorder="1"/>
    <xf numFmtId="164" fontId="10" fillId="10" borderId="13" xfId="0" applyNumberFormat="1" applyFont="1" applyFill="1" applyBorder="1"/>
    <xf numFmtId="164" fontId="10" fillId="0" borderId="15" xfId="0" applyNumberFormat="1" applyFont="1" applyBorder="1" applyAlignment="1" applyProtection="1">
      <alignment horizontal="left"/>
      <protection locked="0"/>
    </xf>
    <xf numFmtId="164" fontId="13" fillId="0" borderId="15" xfId="0" applyNumberFormat="1" applyFont="1" applyBorder="1" applyProtection="1">
      <protection locked="0"/>
    </xf>
    <xf numFmtId="164" fontId="10" fillId="8" borderId="15" xfId="0" applyNumberFormat="1" applyFont="1" applyFill="1" applyBorder="1" applyProtection="1">
      <protection locked="0"/>
    </xf>
    <xf numFmtId="164" fontId="10" fillId="9" borderId="15" xfId="0" applyNumberFormat="1" applyFont="1" applyFill="1" applyBorder="1" applyProtection="1">
      <protection locked="0"/>
    </xf>
    <xf numFmtId="164" fontId="10" fillId="0" borderId="8" xfId="0" applyNumberFormat="1" applyFont="1" applyBorder="1" applyProtection="1">
      <protection locked="0"/>
    </xf>
    <xf numFmtId="164" fontId="10" fillId="0" borderId="15" xfId="0" applyNumberFormat="1" applyFont="1" applyBorder="1" applyProtection="1">
      <protection locked="0"/>
    </xf>
    <xf numFmtId="164" fontId="8" fillId="0" borderId="12" xfId="0" applyNumberFormat="1" applyFont="1" applyBorder="1" applyAlignment="1">
      <alignment horizontal="left"/>
    </xf>
    <xf numFmtId="164" fontId="11" fillId="11" borderId="12" xfId="0" applyNumberFormat="1" applyFont="1" applyFill="1" applyBorder="1"/>
    <xf numFmtId="164" fontId="11" fillId="0" borderId="0" xfId="0" applyNumberFormat="1" applyFont="1"/>
    <xf numFmtId="164" fontId="8" fillId="4" borderId="2" xfId="0" applyNumberFormat="1" applyFont="1" applyFill="1" applyBorder="1" applyAlignment="1">
      <alignment horizontal="left" vertical="center"/>
    </xf>
    <xf numFmtId="164" fontId="8" fillId="4" borderId="3" xfId="0" applyNumberFormat="1" applyFont="1" applyFill="1" applyBorder="1" applyAlignment="1">
      <alignment horizontal="left" vertical="center"/>
    </xf>
    <xf numFmtId="164" fontId="10" fillId="4" borderId="3" xfId="0" applyNumberFormat="1" applyFont="1" applyFill="1" applyBorder="1"/>
    <xf numFmtId="164" fontId="11" fillId="4" borderId="3" xfId="0" applyNumberFormat="1" applyFont="1" applyFill="1" applyBorder="1"/>
    <xf numFmtId="165" fontId="11" fillId="4" borderId="3" xfId="0" applyNumberFormat="1" applyFont="1" applyFill="1" applyBorder="1"/>
    <xf numFmtId="164" fontId="11" fillId="4" borderId="4" xfId="0" applyNumberFormat="1" applyFont="1" applyFill="1" applyBorder="1"/>
    <xf numFmtId="164" fontId="10" fillId="0" borderId="10" xfId="0" applyNumberFormat="1" applyFont="1" applyBorder="1"/>
    <xf numFmtId="164" fontId="10" fillId="8" borderId="13" xfId="0" applyNumberFormat="1" applyFont="1" applyFill="1" applyBorder="1" applyProtection="1">
      <protection locked="0"/>
    </xf>
    <xf numFmtId="164" fontId="10" fillId="9" borderId="13" xfId="0" applyNumberFormat="1" applyFont="1" applyFill="1" applyBorder="1" applyProtection="1">
      <protection locked="0"/>
    </xf>
    <xf numFmtId="164" fontId="14" fillId="0" borderId="15" xfId="0" applyNumberFormat="1" applyFont="1" applyBorder="1" applyProtection="1">
      <protection locked="0"/>
    </xf>
    <xf numFmtId="164" fontId="8" fillId="0" borderId="26" xfId="0" applyNumberFormat="1" applyFont="1" applyBorder="1" applyAlignment="1">
      <alignment horizontal="left"/>
    </xf>
    <xf numFmtId="164" fontId="8" fillId="0" borderId="9" xfId="0" applyNumberFormat="1" applyFont="1" applyBorder="1" applyAlignment="1">
      <alignment horizontal="left"/>
    </xf>
    <xf numFmtId="164" fontId="11" fillId="11" borderId="15" xfId="0" applyNumberFormat="1" applyFont="1" applyFill="1" applyBorder="1"/>
    <xf numFmtId="164" fontId="10" fillId="0" borderId="18" xfId="0" applyNumberFormat="1" applyFont="1" applyBorder="1"/>
    <xf numFmtId="164" fontId="11" fillId="12" borderId="27" xfId="0" applyNumberFormat="1" applyFont="1" applyFill="1" applyBorder="1"/>
    <xf numFmtId="164" fontId="10" fillId="7" borderId="27" xfId="0" applyNumberFormat="1" applyFont="1" applyFill="1" applyBorder="1"/>
    <xf numFmtId="164" fontId="11" fillId="12" borderId="28" xfId="0" applyNumberFormat="1" applyFont="1" applyFill="1" applyBorder="1"/>
    <xf numFmtId="164" fontId="10" fillId="7" borderId="18" xfId="0" applyNumberFormat="1" applyFont="1" applyFill="1" applyBorder="1"/>
    <xf numFmtId="164" fontId="10" fillId="7" borderId="19" xfId="0" applyNumberFormat="1" applyFont="1" applyFill="1" applyBorder="1"/>
    <xf numFmtId="164" fontId="10" fillId="0" borderId="21" xfId="0" applyNumberFormat="1" applyFont="1" applyBorder="1"/>
    <xf numFmtId="164" fontId="10" fillId="0" borderId="0" xfId="0" applyNumberFormat="1" applyFont="1" applyAlignment="1">
      <alignment horizontal="left"/>
    </xf>
    <xf numFmtId="165" fontId="10" fillId="0" borderId="11" xfId="0" applyNumberFormat="1" applyFont="1" applyBorder="1"/>
    <xf numFmtId="165" fontId="10" fillId="0" borderId="13" xfId="0" applyNumberFormat="1" applyFont="1" applyBorder="1" applyProtection="1">
      <protection locked="0"/>
    </xf>
    <xf numFmtId="164" fontId="10" fillId="8" borderId="2" xfId="0" applyNumberFormat="1" applyFont="1" applyFill="1" applyBorder="1" applyProtection="1">
      <protection locked="0"/>
    </xf>
    <xf numFmtId="164" fontId="10" fillId="9" borderId="2" xfId="0" applyNumberFormat="1" applyFont="1" applyFill="1" applyBorder="1" applyProtection="1">
      <protection locked="0"/>
    </xf>
    <xf numFmtId="164" fontId="10" fillId="8" borderId="11" xfId="0" applyNumberFormat="1" applyFont="1" applyFill="1" applyBorder="1" applyProtection="1">
      <protection locked="0"/>
    </xf>
    <xf numFmtId="164" fontId="10" fillId="9" borderId="11" xfId="0" applyNumberFormat="1" applyFont="1" applyFill="1" applyBorder="1" applyProtection="1">
      <protection locked="0"/>
    </xf>
    <xf numFmtId="164" fontId="11" fillId="0" borderId="12" xfId="0" applyNumberFormat="1" applyFont="1" applyBorder="1" applyAlignment="1">
      <alignment horizontal="left"/>
    </xf>
    <xf numFmtId="165" fontId="11" fillId="0" borderId="0" xfId="0" applyNumberFormat="1" applyFont="1"/>
    <xf numFmtId="164" fontId="10" fillId="8" borderId="4" xfId="0" applyNumberFormat="1" applyFont="1" applyFill="1" applyBorder="1" applyProtection="1">
      <protection locked="0"/>
    </xf>
    <xf numFmtId="164" fontId="10" fillId="9" borderId="4" xfId="0" applyNumberFormat="1" applyFont="1" applyFill="1" applyBorder="1" applyProtection="1">
      <protection locked="0"/>
    </xf>
    <xf numFmtId="164" fontId="10" fillId="8" borderId="9" xfId="0" applyNumberFormat="1" applyFont="1" applyFill="1" applyBorder="1" applyProtection="1">
      <protection locked="0"/>
    </xf>
    <xf numFmtId="164" fontId="10" fillId="9" borderId="9" xfId="0" applyNumberFormat="1" applyFont="1" applyFill="1" applyBorder="1" applyProtection="1">
      <protection locked="0"/>
    </xf>
    <xf numFmtId="164" fontId="10" fillId="0" borderId="15" xfId="0" applyNumberFormat="1" applyFont="1" applyBorder="1"/>
    <xf numFmtId="164" fontId="4" fillId="7" borderId="30" xfId="0" applyNumberFormat="1" applyFont="1" applyFill="1" applyBorder="1" applyAlignment="1">
      <alignment horizontal="left"/>
    </xf>
    <xf numFmtId="164" fontId="8" fillId="7" borderId="27" xfId="0" applyNumberFormat="1" applyFont="1" applyFill="1" applyBorder="1" applyAlignment="1">
      <alignment horizontal="left"/>
    </xf>
    <xf numFmtId="164" fontId="11" fillId="7" borderId="27" xfId="0" applyNumberFormat="1" applyFont="1" applyFill="1" applyBorder="1"/>
    <xf numFmtId="165" fontId="11" fillId="7" borderId="27" xfId="0" applyNumberFormat="1" applyFont="1" applyFill="1" applyBorder="1"/>
    <xf numFmtId="164" fontId="11" fillId="7" borderId="28" xfId="0" applyNumberFormat="1" applyFont="1" applyFill="1" applyBorder="1"/>
    <xf numFmtId="164" fontId="8" fillId="0" borderId="0" xfId="0" applyNumberFormat="1" applyFont="1" applyAlignment="1">
      <alignment horizontal="left"/>
    </xf>
    <xf numFmtId="0" fontId="12" fillId="0" borderId="31" xfId="0" applyFont="1" applyBorder="1" applyAlignment="1">
      <alignment vertical="center"/>
    </xf>
    <xf numFmtId="164" fontId="0" fillId="6" borderId="10" xfId="0" applyNumberFormat="1" applyFill="1" applyBorder="1" applyProtection="1">
      <protection locked="0"/>
    </xf>
    <xf numFmtId="164" fontId="0" fillId="0" borderId="10" xfId="0" applyNumberFormat="1" applyBorder="1"/>
    <xf numFmtId="164" fontId="0" fillId="11" borderId="10" xfId="0" applyNumberFormat="1" applyFill="1" applyBorder="1"/>
    <xf numFmtId="0" fontId="4" fillId="7" borderId="30" xfId="0" applyFont="1" applyFill="1" applyBorder="1" applyAlignment="1">
      <alignment vertical="center"/>
    </xf>
    <xf numFmtId="164" fontId="6" fillId="7" borderId="27" xfId="0" applyNumberFormat="1" applyFont="1" applyFill="1" applyBorder="1"/>
    <xf numFmtId="164" fontId="0" fillId="7" borderId="27" xfId="0" applyNumberFormat="1" applyFill="1" applyBorder="1"/>
    <xf numFmtId="164" fontId="0" fillId="7" borderId="28" xfId="0" applyNumberFormat="1" applyFill="1" applyBorder="1"/>
    <xf numFmtId="164" fontId="16" fillId="0" borderId="0" xfId="0" applyNumberFormat="1" applyFont="1"/>
    <xf numFmtId="164" fontId="17" fillId="0" borderId="0" xfId="0" applyNumberFormat="1" applyFont="1"/>
    <xf numFmtId="166" fontId="16" fillId="0" borderId="0" xfId="2" applyNumberFormat="1" applyFont="1" applyBorder="1"/>
    <xf numFmtId="165" fontId="17" fillId="0" borderId="0" xfId="0" applyNumberFormat="1" applyFont="1"/>
    <xf numFmtId="164" fontId="13" fillId="0" borderId="0" xfId="0" applyNumberFormat="1" applyFont="1"/>
    <xf numFmtId="164" fontId="17" fillId="0" borderId="10" xfId="0" applyNumberFormat="1" applyFont="1" applyBorder="1" applyAlignment="1">
      <alignment horizontal="center" vertical="center"/>
    </xf>
    <xf numFmtId="166" fontId="12" fillId="11" borderId="12" xfId="0" applyNumberFormat="1" applyFont="1" applyFill="1" applyBorder="1" applyAlignment="1">
      <alignment horizontal="right" vertical="center"/>
    </xf>
    <xf numFmtId="164" fontId="18" fillId="0" borderId="10" xfId="0" applyNumberFormat="1" applyFont="1" applyBorder="1" applyAlignment="1">
      <alignment horizontal="right" vertical="center"/>
    </xf>
    <xf numFmtId="164" fontId="13" fillId="0" borderId="10" xfId="0" applyNumberFormat="1" applyFont="1" applyBorder="1" applyAlignment="1">
      <alignment horizontal="right" vertical="center"/>
    </xf>
    <xf numFmtId="164" fontId="13" fillId="0" borderId="0" xfId="0" applyNumberFormat="1" applyFont="1" applyAlignment="1">
      <alignment horizontal="center" vertical="center"/>
    </xf>
    <xf numFmtId="164" fontId="4" fillId="7" borderId="17" xfId="0" applyNumberFormat="1" applyFont="1" applyFill="1" applyBorder="1"/>
    <xf numFmtId="164" fontId="4" fillId="7" borderId="18" xfId="0" applyNumberFormat="1" applyFont="1" applyFill="1" applyBorder="1"/>
    <xf numFmtId="164" fontId="12" fillId="7" borderId="18" xfId="0" applyNumberFormat="1" applyFont="1" applyFill="1" applyBorder="1"/>
    <xf numFmtId="164" fontId="8" fillId="7" borderId="18" xfId="0" applyNumberFormat="1" applyFont="1" applyFill="1" applyBorder="1"/>
    <xf numFmtId="167" fontId="19" fillId="7" borderId="18" xfId="0" applyNumberFormat="1" applyFont="1" applyFill="1" applyBorder="1"/>
    <xf numFmtId="164" fontId="8" fillId="7" borderId="19" xfId="0" applyNumberFormat="1" applyFont="1" applyFill="1" applyBorder="1"/>
    <xf numFmtId="164" fontId="12" fillId="0" borderId="0" xfId="0" applyNumberFormat="1" applyFont="1"/>
    <xf numFmtId="164" fontId="12" fillId="0" borderId="24" xfId="0" applyNumberFormat="1" applyFont="1" applyBorder="1"/>
    <xf numFmtId="164" fontId="4" fillId="0" borderId="5" xfId="0" applyNumberFormat="1" applyFont="1" applyBorder="1"/>
    <xf numFmtId="164" fontId="12" fillId="0" borderId="5" xfId="0" applyNumberFormat="1" applyFont="1" applyBorder="1"/>
    <xf numFmtId="166" fontId="12" fillId="0" borderId="32" xfId="2" applyNumberFormat="1" applyFont="1" applyBorder="1" applyProtection="1">
      <protection locked="0"/>
    </xf>
    <xf numFmtId="167" fontId="20" fillId="0" borderId="5" xfId="0" applyNumberFormat="1" applyFont="1" applyBorder="1"/>
    <xf numFmtId="164" fontId="0" fillId="0" borderId="31" xfId="0" applyNumberFormat="1" applyBorder="1"/>
    <xf numFmtId="164" fontId="0" fillId="0" borderId="13" xfId="0" applyNumberFormat="1" applyBorder="1"/>
    <xf numFmtId="164" fontId="12" fillId="0" borderId="34" xfId="0" applyNumberFormat="1" applyFont="1" applyBorder="1"/>
    <xf numFmtId="164" fontId="12" fillId="0" borderId="31" xfId="0" applyNumberFormat="1" applyFont="1" applyBorder="1"/>
    <xf numFmtId="166" fontId="12" fillId="0" borderId="13" xfId="2" applyNumberFormat="1" applyFont="1" applyBorder="1"/>
    <xf numFmtId="167" fontId="20" fillId="0" borderId="0" xfId="0" applyNumberFormat="1" applyFont="1"/>
    <xf numFmtId="166" fontId="12" fillId="0" borderId="34" xfId="2" applyNumberFormat="1" applyFont="1" applyBorder="1"/>
    <xf numFmtId="164" fontId="12" fillId="0" borderId="13" xfId="0" applyNumberFormat="1" applyFont="1" applyBorder="1"/>
    <xf numFmtId="164" fontId="12" fillId="0" borderId="6" xfId="0" applyNumberFormat="1" applyFont="1" applyBorder="1"/>
    <xf numFmtId="164" fontId="4" fillId="0" borderId="35" xfId="0" applyNumberFormat="1" applyFont="1" applyBorder="1"/>
    <xf numFmtId="164" fontId="12" fillId="0" borderId="35" xfId="0" applyNumberFormat="1" applyFont="1" applyBorder="1"/>
    <xf numFmtId="164" fontId="8" fillId="0" borderId="36" xfId="0" applyNumberFormat="1" applyFont="1" applyBorder="1"/>
    <xf numFmtId="164" fontId="8" fillId="0" borderId="35" xfId="0" applyNumberFormat="1" applyFont="1" applyBorder="1"/>
    <xf numFmtId="167" fontId="19" fillId="0" borderId="35" xfId="0" applyNumberFormat="1" applyFont="1" applyBorder="1"/>
    <xf numFmtId="164" fontId="8" fillId="0" borderId="37" xfId="0" applyNumberFormat="1" applyFont="1" applyBorder="1"/>
    <xf numFmtId="0" fontId="21" fillId="0" borderId="0" xfId="0" applyFont="1"/>
    <xf numFmtId="164" fontId="22" fillId="0" borderId="12" xfId="0" quotePrefix="1" applyNumberFormat="1" applyFont="1" applyBorder="1" applyAlignment="1">
      <alignment horizontal="center" vertical="center" wrapText="1"/>
    </xf>
    <xf numFmtId="0" fontId="21" fillId="11" borderId="0" xfId="0" applyFont="1" applyFill="1" applyAlignment="1">
      <alignment vertical="center"/>
    </xf>
    <xf numFmtId="164" fontId="21" fillId="0" borderId="12" xfId="1" applyNumberFormat="1" applyFont="1" applyBorder="1"/>
    <xf numFmtId="164" fontId="21" fillId="0" borderId="24" xfId="0" applyNumberFormat="1" applyFont="1" applyBorder="1"/>
    <xf numFmtId="0" fontId="21" fillId="0" borderId="5" xfId="0" applyFont="1" applyBorder="1"/>
    <xf numFmtId="164" fontId="21" fillId="0" borderId="5" xfId="0" applyNumberFormat="1" applyFont="1" applyBorder="1"/>
    <xf numFmtId="164" fontId="21" fillId="0" borderId="40" xfId="0" applyNumberFormat="1" applyFont="1" applyBorder="1"/>
    <xf numFmtId="164" fontId="21" fillId="0" borderId="0" xfId="0" applyNumberFormat="1" applyFont="1"/>
    <xf numFmtId="164" fontId="21" fillId="0" borderId="31" xfId="0" applyNumberFormat="1" applyFont="1" applyBorder="1"/>
    <xf numFmtId="0" fontId="21" fillId="0" borderId="41" xfId="0" applyFont="1" applyBorder="1"/>
    <xf numFmtId="164" fontId="21" fillId="0" borderId="22" xfId="0" applyNumberFormat="1" applyFont="1" applyBorder="1"/>
    <xf numFmtId="164" fontId="21" fillId="0" borderId="42" xfId="0" applyNumberFormat="1" applyFont="1" applyBorder="1" applyProtection="1">
      <protection locked="0"/>
    </xf>
    <xf numFmtId="164" fontId="21" fillId="0" borderId="6" xfId="0" applyNumberFormat="1" applyFont="1" applyBorder="1"/>
    <xf numFmtId="0" fontId="21" fillId="0" borderId="35" xfId="0" applyFont="1" applyBorder="1" applyProtection="1">
      <protection locked="0"/>
    </xf>
    <xf numFmtId="164" fontId="21" fillId="0" borderId="35" xfId="0" applyNumberFormat="1" applyFont="1" applyBorder="1"/>
    <xf numFmtId="164" fontId="21" fillId="0" borderId="7" xfId="0" applyNumberFormat="1" applyFont="1" applyBorder="1"/>
    <xf numFmtId="0" fontId="22" fillId="0" borderId="0" xfId="0" applyFont="1"/>
    <xf numFmtId="0" fontId="21" fillId="0" borderId="0" xfId="0" applyFont="1" applyBorder="1"/>
    <xf numFmtId="164" fontId="21" fillId="0" borderId="0" xfId="1" applyNumberFormat="1" applyFont="1" applyBorder="1"/>
    <xf numFmtId="164" fontId="22" fillId="0" borderId="2" xfId="0" quotePrefix="1" applyNumberFormat="1" applyFont="1" applyBorder="1" applyAlignment="1">
      <alignment horizontal="center" wrapText="1"/>
    </xf>
    <xf numFmtId="164" fontId="21" fillId="0" borderId="2" xfId="1" applyNumberFormat="1" applyFont="1" applyBorder="1"/>
    <xf numFmtId="164" fontId="22" fillId="0" borderId="0" xfId="0" quotePrefix="1" applyNumberFormat="1" applyFont="1" applyBorder="1" applyAlignment="1">
      <alignment horizontal="center" wrapText="1"/>
    </xf>
    <xf numFmtId="164" fontId="11" fillId="0" borderId="12" xfId="0" quotePrefix="1" applyNumberFormat="1" applyFont="1" applyBorder="1" applyAlignment="1">
      <alignment horizontal="center" vertical="center" wrapText="1"/>
    </xf>
    <xf numFmtId="164" fontId="21" fillId="0" borderId="0" xfId="0" applyNumberFormat="1" applyFont="1" applyBorder="1"/>
    <xf numFmtId="164" fontId="21" fillId="0" borderId="0" xfId="0" applyNumberFormat="1" applyFont="1" applyBorder="1" applyAlignment="1" applyProtection="1">
      <alignment wrapText="1"/>
      <protection locked="0"/>
    </xf>
    <xf numFmtId="164" fontId="21" fillId="0" borderId="22" xfId="0" applyNumberFormat="1" applyFont="1" applyBorder="1" applyProtection="1">
      <protection locked="0"/>
    </xf>
    <xf numFmtId="164" fontId="21" fillId="0" borderId="31" xfId="0" applyNumberFormat="1" applyFont="1" applyBorder="1" applyAlignment="1">
      <alignment horizontal="left"/>
    </xf>
    <xf numFmtId="164" fontId="21" fillId="0" borderId="0" xfId="0" applyNumberFormat="1" applyFont="1" applyBorder="1" applyAlignment="1" applyProtection="1">
      <alignment horizontal="left"/>
      <protection locked="0"/>
    </xf>
    <xf numFmtId="164" fontId="21" fillId="0" borderId="0" xfId="0" applyNumberFormat="1" applyFont="1" applyBorder="1" applyAlignment="1" applyProtection="1">
      <alignment horizontal="right"/>
      <protection locked="0"/>
    </xf>
    <xf numFmtId="0" fontId="21" fillId="0" borderId="31" xfId="0" applyFont="1" applyBorder="1" applyAlignment="1" applyProtection="1">
      <alignment horizontal="right"/>
      <protection locked="0"/>
    </xf>
    <xf numFmtId="164" fontId="22" fillId="0" borderId="0" xfId="0" applyNumberFormat="1" applyFont="1" applyBorder="1" applyAlignment="1">
      <alignment horizontal="center" wrapText="1"/>
    </xf>
    <xf numFmtId="164" fontId="21" fillId="0" borderId="12" xfId="0" applyNumberFormat="1" applyFont="1" applyBorder="1"/>
    <xf numFmtId="164" fontId="6" fillId="0" borderId="0" xfId="0" applyNumberFormat="1" applyFont="1" applyProtection="1">
      <protection locked="0"/>
    </xf>
    <xf numFmtId="164" fontId="0" fillId="0" borderId="0" xfId="0" applyNumberFormat="1" applyProtection="1">
      <protection locked="0"/>
    </xf>
    <xf numFmtId="164" fontId="11" fillId="7" borderId="12" xfId="0" applyNumberFormat="1" applyFont="1" applyFill="1" applyBorder="1" applyAlignment="1" applyProtection="1">
      <alignment horizontal="center" vertical="center"/>
      <protection locked="0"/>
    </xf>
    <xf numFmtId="164" fontId="10" fillId="0" borderId="0" xfId="0" applyNumberFormat="1" applyFont="1" applyAlignment="1" applyProtection="1">
      <alignment vertical="center"/>
      <protection locked="0"/>
    </xf>
    <xf numFmtId="164" fontId="10" fillId="13" borderId="12" xfId="0" applyNumberFormat="1" applyFont="1" applyFill="1" applyBorder="1" applyProtection="1">
      <protection locked="0"/>
    </xf>
    <xf numFmtId="164" fontId="0" fillId="13" borderId="10" xfId="0" applyNumberFormat="1" applyFill="1" applyBorder="1" applyProtection="1">
      <protection locked="0"/>
    </xf>
    <xf numFmtId="164" fontId="0" fillId="13" borderId="15" xfId="0" applyNumberFormat="1" applyFill="1" applyBorder="1" applyProtection="1">
      <protection locked="0"/>
    </xf>
    <xf numFmtId="164" fontId="10" fillId="7" borderId="12" xfId="0" applyNumberFormat="1" applyFont="1" applyFill="1" applyBorder="1" applyProtection="1"/>
    <xf numFmtId="164" fontId="5" fillId="0" borderId="0" xfId="0" quotePrefix="1" applyNumberFormat="1" applyFont="1" applyFill="1"/>
    <xf numFmtId="164" fontId="7" fillId="0" borderId="0" xfId="3" applyNumberFormat="1" applyFont="1" applyFill="1" applyBorder="1" applyAlignment="1">
      <alignment horizontal="left"/>
    </xf>
    <xf numFmtId="164" fontId="0" fillId="15" borderId="25" xfId="0" applyNumberFormat="1" applyFill="1" applyBorder="1" applyProtection="1">
      <protection locked="0"/>
    </xf>
    <xf numFmtId="164" fontId="10" fillId="14" borderId="0" xfId="0" applyNumberFormat="1" applyFont="1" applyFill="1" applyProtection="1">
      <protection locked="0"/>
    </xf>
    <xf numFmtId="164" fontId="10" fillId="15" borderId="25" xfId="0" applyNumberFormat="1" applyFont="1" applyFill="1" applyBorder="1" applyProtection="1">
      <protection locked="0"/>
    </xf>
    <xf numFmtId="164" fontId="10" fillId="15" borderId="23" xfId="0" applyNumberFormat="1" applyFont="1" applyFill="1" applyBorder="1" applyProtection="1">
      <protection locked="0"/>
    </xf>
    <xf numFmtId="0" fontId="25" fillId="0" borderId="0" xfId="4" applyFont="1" applyAlignment="1">
      <alignment vertical="top"/>
    </xf>
    <xf numFmtId="0" fontId="12" fillId="0" borderId="0" xfId="4" applyAlignment="1">
      <alignment vertical="top"/>
    </xf>
    <xf numFmtId="0" fontId="12" fillId="7" borderId="6" xfId="4" applyFill="1" applyBorder="1" applyAlignment="1">
      <alignment horizontal="left" vertical="top"/>
    </xf>
    <xf numFmtId="0" fontId="8" fillId="7" borderId="7" xfId="4" applyFont="1" applyFill="1" applyBorder="1" applyAlignment="1">
      <alignment vertical="top"/>
    </xf>
    <xf numFmtId="0" fontId="25" fillId="0" borderId="0" xfId="4" applyFont="1" applyAlignment="1">
      <alignment vertical="center"/>
    </xf>
    <xf numFmtId="0" fontId="12" fillId="0" borderId="0" xfId="4" applyAlignment="1">
      <alignment vertical="center"/>
    </xf>
    <xf numFmtId="0" fontId="12" fillId="6" borderId="47" xfId="4" applyFill="1" applyBorder="1" applyAlignment="1">
      <alignment horizontal="left" vertical="center"/>
    </xf>
    <xf numFmtId="0" fontId="12" fillId="6" borderId="48" xfId="4" applyFill="1" applyBorder="1" applyAlignment="1">
      <alignment vertical="center"/>
    </xf>
    <xf numFmtId="0" fontId="8" fillId="3" borderId="17" xfId="4" applyFont="1" applyFill="1" applyBorder="1" applyAlignment="1">
      <alignment horizontal="left" vertical="top"/>
    </xf>
    <xf numFmtId="0" fontId="12" fillId="3" borderId="19" xfId="4" applyFill="1" applyBorder="1" applyAlignment="1">
      <alignment vertical="top"/>
    </xf>
    <xf numFmtId="0" fontId="9" fillId="0" borderId="0" xfId="4" applyFont="1" applyAlignment="1">
      <alignment horizontal="left" vertical="top"/>
    </xf>
    <xf numFmtId="0" fontId="8" fillId="0" borderId="12" xfId="4" applyFont="1" applyBorder="1" applyAlignment="1">
      <alignment horizontal="left" vertical="top"/>
    </xf>
    <xf numFmtId="0" fontId="12" fillId="0" borderId="12" xfId="4" applyBorder="1" applyAlignment="1">
      <alignment horizontal="left" vertical="top" wrapText="1"/>
    </xf>
    <xf numFmtId="0" fontId="8" fillId="0" borderId="0" xfId="4" applyFont="1" applyAlignment="1">
      <alignment horizontal="left" vertical="top"/>
    </xf>
    <xf numFmtId="0" fontId="12" fillId="0" borderId="0" xfId="4" applyAlignment="1">
      <alignment horizontal="left" vertical="top" wrapText="1"/>
    </xf>
    <xf numFmtId="0" fontId="8" fillId="7" borderId="2" xfId="4" applyFont="1" applyFill="1" applyBorder="1" applyAlignment="1">
      <alignment horizontal="left"/>
    </xf>
    <xf numFmtId="0" fontId="12" fillId="7" borderId="4" xfId="4" applyFill="1" applyBorder="1" applyAlignment="1">
      <alignment vertical="top"/>
    </xf>
    <xf numFmtId="0" fontId="12" fillId="0" borderId="0" xfId="4" applyAlignment="1">
      <alignment horizontal="left" vertical="top"/>
    </xf>
    <xf numFmtId="164" fontId="12" fillId="0" borderId="0" xfId="4" applyNumberFormat="1" applyAlignment="1">
      <alignment vertical="top" wrapText="1"/>
    </xf>
    <xf numFmtId="0" fontId="8" fillId="7" borderId="26" xfId="4" applyFont="1" applyFill="1" applyBorder="1" applyAlignment="1">
      <alignment horizontal="left"/>
    </xf>
    <xf numFmtId="0" fontId="12" fillId="7" borderId="9" xfId="4" applyFill="1" applyBorder="1" applyAlignment="1">
      <alignment vertical="top"/>
    </xf>
    <xf numFmtId="164" fontId="12" fillId="7" borderId="4" xfId="4" applyNumberFormat="1" applyFill="1" applyBorder="1" applyAlignment="1">
      <alignment vertical="top" wrapText="1"/>
    </xf>
    <xf numFmtId="0" fontId="16" fillId="0" borderId="2" xfId="4" applyFont="1" applyBorder="1" applyAlignment="1">
      <alignment horizontal="left" vertical="center"/>
    </xf>
    <xf numFmtId="0" fontId="12" fillId="0" borderId="4" xfId="4" applyBorder="1" applyAlignment="1">
      <alignment vertical="top"/>
    </xf>
    <xf numFmtId="164" fontId="12" fillId="0" borderId="12" xfId="4" applyNumberFormat="1" applyBorder="1" applyAlignment="1">
      <alignment vertical="top" wrapText="1"/>
    </xf>
    <xf numFmtId="0" fontId="12" fillId="0" borderId="12" xfId="4" applyBorder="1" applyAlignment="1">
      <alignment horizontal="left" vertical="top"/>
    </xf>
    <xf numFmtId="0" fontId="12" fillId="0" borderId="2" xfId="4" applyBorder="1" applyAlignment="1">
      <alignment horizontal="left" vertical="top"/>
    </xf>
    <xf numFmtId="164" fontId="12" fillId="0" borderId="4" xfId="4" applyNumberFormat="1" applyBorder="1" applyAlignment="1">
      <alignment vertical="top" wrapText="1"/>
    </xf>
    <xf numFmtId="0" fontId="12" fillId="0" borderId="12" xfId="4" applyBorder="1" applyAlignment="1">
      <alignment vertical="top" wrapText="1"/>
    </xf>
    <xf numFmtId="0" fontId="12" fillId="0" borderId="4" xfId="4" applyBorder="1" applyAlignment="1">
      <alignment vertical="top" wrapText="1"/>
    </xf>
    <xf numFmtId="0" fontId="12" fillId="0" borderId="0" xfId="4" applyAlignment="1">
      <alignment vertical="top" wrapText="1"/>
    </xf>
    <xf numFmtId="0" fontId="12" fillId="0" borderId="15" xfId="4" applyBorder="1" applyAlignment="1">
      <alignment horizontal="left" vertical="top" wrapText="1"/>
    </xf>
    <xf numFmtId="0" fontId="12" fillId="0" borderId="15" xfId="4" applyBorder="1" applyAlignment="1">
      <alignment vertical="top" wrapText="1"/>
    </xf>
    <xf numFmtId="0" fontId="12" fillId="0" borderId="13" xfId="4" applyBorder="1" applyAlignment="1">
      <alignment horizontal="left" vertical="top" wrapText="1"/>
    </xf>
    <xf numFmtId="0" fontId="12" fillId="0" borderId="13" xfId="4" quotePrefix="1" applyBorder="1" applyAlignment="1">
      <alignment horizontal="left" vertical="top" wrapText="1" indent="1"/>
    </xf>
    <xf numFmtId="0" fontId="12" fillId="0" borderId="10" xfId="4" applyBorder="1" applyAlignment="1">
      <alignment horizontal="left" vertical="top" wrapText="1"/>
    </xf>
    <xf numFmtId="0" fontId="12" fillId="0" borderId="10" xfId="4" quotePrefix="1" applyBorder="1" applyAlignment="1">
      <alignment horizontal="left" vertical="top" wrapText="1" indent="1"/>
    </xf>
    <xf numFmtId="0" fontId="8" fillId="0" borderId="26" xfId="4" applyFont="1" applyBorder="1" applyAlignment="1">
      <alignment horizontal="left" vertical="center"/>
    </xf>
    <xf numFmtId="164" fontId="12" fillId="0" borderId="9" xfId="4" applyNumberFormat="1" applyBorder="1" applyAlignment="1">
      <alignment vertical="top" wrapText="1"/>
    </xf>
    <xf numFmtId="0" fontId="27" fillId="0" borderId="24" xfId="0" applyFont="1" applyBorder="1" applyAlignment="1">
      <alignment vertical="center"/>
    </xf>
    <xf numFmtId="0" fontId="28" fillId="0" borderId="40" xfId="0" applyFont="1" applyBorder="1" applyAlignment="1">
      <alignment horizontal="left" vertical="top" wrapText="1"/>
    </xf>
    <xf numFmtId="0" fontId="29" fillId="0" borderId="0" xfId="0" applyFont="1"/>
    <xf numFmtId="0" fontId="30" fillId="0" borderId="0" xfId="0" applyFont="1"/>
    <xf numFmtId="0" fontId="29" fillId="0" borderId="0" xfId="0" applyFont="1" applyAlignment="1">
      <alignment vertical="center"/>
    </xf>
    <xf numFmtId="0" fontId="28" fillId="0" borderId="49" xfId="0" applyFont="1" applyBorder="1" applyAlignment="1">
      <alignment horizontal="left" vertical="top" wrapText="1"/>
    </xf>
    <xf numFmtId="0" fontId="28" fillId="0" borderId="50" xfId="0" applyFont="1" applyBorder="1" applyAlignment="1">
      <alignment horizontal="left" vertical="top" wrapText="1"/>
    </xf>
    <xf numFmtId="0" fontId="27" fillId="0" borderId="49" xfId="0" applyFont="1" applyBorder="1" applyAlignment="1">
      <alignment horizontal="left" vertical="top" wrapText="1"/>
    </xf>
    <xf numFmtId="0" fontId="28" fillId="0" borderId="46" xfId="0" applyFont="1" applyBorder="1" applyAlignment="1">
      <alignment horizontal="left" vertical="center" wrapText="1"/>
    </xf>
    <xf numFmtId="0" fontId="28" fillId="0" borderId="51" xfId="0" applyFont="1" applyBorder="1" applyAlignment="1">
      <alignment horizontal="left" vertical="top" wrapText="1"/>
    </xf>
    <xf numFmtId="0" fontId="28" fillId="0" borderId="52" xfId="0" applyFont="1" applyBorder="1" applyAlignment="1">
      <alignment horizontal="left" vertical="top" wrapText="1"/>
    </xf>
    <xf numFmtId="164" fontId="22" fillId="0" borderId="0" xfId="0" applyNumberFormat="1" applyFont="1"/>
    <xf numFmtId="164" fontId="6" fillId="6" borderId="12" xfId="0" applyNumberFormat="1" applyFont="1" applyFill="1" applyBorder="1" applyAlignment="1" applyProtection="1">
      <alignment horizontal="center"/>
      <protection locked="0"/>
    </xf>
    <xf numFmtId="164" fontId="8" fillId="0" borderId="0" xfId="0" applyNumberFormat="1" applyFont="1" applyAlignment="1">
      <alignment horizontal="center"/>
    </xf>
    <xf numFmtId="164" fontId="0" fillId="7" borderId="12" xfId="1" applyNumberFormat="1" applyFont="1" applyFill="1" applyBorder="1"/>
    <xf numFmtId="164" fontId="0" fillId="6" borderId="0" xfId="0" applyNumberFormat="1" applyFill="1" applyProtection="1">
      <protection locked="0"/>
    </xf>
    <xf numFmtId="164" fontId="0" fillId="0" borderId="53" xfId="0" applyNumberFormat="1" applyBorder="1"/>
    <xf numFmtId="164" fontId="32" fillId="0" borderId="0" xfId="0" applyNumberFormat="1" applyFont="1" applyAlignment="1">
      <alignment horizontal="right"/>
    </xf>
    <xf numFmtId="164" fontId="8" fillId="0" borderId="54" xfId="0" applyNumberFormat="1" applyFont="1" applyBorder="1"/>
    <xf numFmtId="164" fontId="8" fillId="0" borderId="32" xfId="0" applyNumberFormat="1" applyFont="1" applyBorder="1" applyAlignment="1">
      <alignment horizontal="center"/>
    </xf>
    <xf numFmtId="164" fontId="8" fillId="6" borderId="32" xfId="0" applyNumberFormat="1" applyFont="1" applyFill="1" applyBorder="1" applyAlignment="1" applyProtection="1">
      <alignment horizontal="center"/>
      <protection locked="0"/>
    </xf>
    <xf numFmtId="164" fontId="8" fillId="0" borderId="33" xfId="0" applyNumberFormat="1" applyFont="1" applyBorder="1" applyAlignment="1">
      <alignment horizontal="center"/>
    </xf>
    <xf numFmtId="164" fontId="8" fillId="0" borderId="55" xfId="0" applyNumberFormat="1" applyFont="1" applyBorder="1"/>
    <xf numFmtId="164" fontId="8" fillId="0" borderId="36" xfId="0" applyNumberFormat="1" applyFont="1" applyBorder="1" applyAlignment="1">
      <alignment horizontal="center"/>
    </xf>
    <xf numFmtId="164" fontId="8" fillId="0" borderId="37" xfId="0" applyNumberFormat="1" applyFont="1" applyBorder="1" applyAlignment="1">
      <alignment horizontal="center"/>
    </xf>
    <xf numFmtId="164" fontId="12" fillId="6" borderId="56" xfId="0" applyNumberFormat="1" applyFont="1" applyFill="1" applyBorder="1" applyProtection="1">
      <protection locked="0"/>
    </xf>
    <xf numFmtId="164" fontId="0" fillId="7" borderId="57" xfId="0" applyNumberFormat="1" applyFill="1" applyBorder="1"/>
    <xf numFmtId="164" fontId="12" fillId="6" borderId="49" xfId="0" applyNumberFormat="1" applyFont="1" applyFill="1" applyBorder="1" applyProtection="1">
      <protection locked="0"/>
    </xf>
    <xf numFmtId="164" fontId="0" fillId="6" borderId="12" xfId="0" applyNumberFormat="1" applyFill="1" applyBorder="1" applyProtection="1">
      <protection locked="0"/>
    </xf>
    <xf numFmtId="164" fontId="0" fillId="7" borderId="50" xfId="0" applyNumberFormat="1" applyFill="1" applyBorder="1"/>
    <xf numFmtId="164" fontId="0" fillId="6" borderId="49" xfId="0" applyNumberFormat="1" applyFill="1" applyBorder="1" applyProtection="1">
      <protection locked="0"/>
    </xf>
    <xf numFmtId="164" fontId="0" fillId="0" borderId="49" xfId="0" applyNumberFormat="1" applyBorder="1"/>
    <xf numFmtId="164" fontId="0" fillId="0" borderId="12" xfId="0" applyNumberFormat="1" applyBorder="1"/>
    <xf numFmtId="164" fontId="0" fillId="0" borderId="50" xfId="0" applyNumberFormat="1" applyBorder="1"/>
    <xf numFmtId="164" fontId="0" fillId="0" borderId="6" xfId="0" applyNumberFormat="1" applyBorder="1"/>
    <xf numFmtId="164" fontId="0" fillId="7" borderId="35" xfId="0" applyNumberFormat="1" applyFill="1" applyBorder="1"/>
    <xf numFmtId="164" fontId="0" fillId="0" borderId="35" xfId="0" applyNumberFormat="1" applyBorder="1"/>
    <xf numFmtId="164" fontId="0" fillId="7" borderId="7" xfId="0" applyNumberFormat="1" applyFill="1" applyBorder="1"/>
    <xf numFmtId="0" fontId="24" fillId="0" borderId="0" xfId="0" applyFont="1" applyAlignment="1">
      <alignment horizontal="center" vertical="center"/>
    </xf>
    <xf numFmtId="0" fontId="24" fillId="0" borderId="0" xfId="0" applyFont="1" applyAlignment="1">
      <alignment horizontal="left" vertical="center"/>
    </xf>
    <xf numFmtId="0" fontId="0" fillId="0" borderId="0" xfId="0" applyAlignment="1">
      <alignment wrapText="1"/>
    </xf>
    <xf numFmtId="164" fontId="0" fillId="0" borderId="0" xfId="0" applyNumberFormat="1" applyAlignment="1" applyProtection="1">
      <alignment horizontal="right" vertical="center"/>
      <protection locked="0"/>
    </xf>
    <xf numFmtId="0" fontId="0" fillId="0" borderId="0" xfId="0" applyAlignment="1">
      <alignment vertical="center"/>
    </xf>
    <xf numFmtId="0" fontId="24" fillId="0" borderId="0" xfId="0" applyFont="1" applyAlignment="1">
      <alignment vertical="center"/>
    </xf>
    <xf numFmtId="164" fontId="0" fillId="0" borderId="0" xfId="0" applyNumberFormat="1" applyBorder="1" applyAlignment="1" applyProtection="1">
      <alignment horizontal="right" vertical="center"/>
      <protection locked="0"/>
    </xf>
    <xf numFmtId="0" fontId="33" fillId="0" borderId="0" xfId="0" applyFont="1" applyBorder="1" applyAlignment="1">
      <alignment horizontal="left" vertical="center" wrapText="1"/>
    </xf>
    <xf numFmtId="164" fontId="0" fillId="0" borderId="0" xfId="0" applyNumberFormat="1" applyBorder="1" applyAlignment="1" applyProtection="1">
      <alignment vertical="center"/>
      <protection locked="0"/>
    </xf>
    <xf numFmtId="0" fontId="0" fillId="0" borderId="0" xfId="0" applyBorder="1"/>
    <xf numFmtId="164" fontId="0" fillId="0" borderId="0" xfId="0" applyNumberFormat="1" applyBorder="1" applyAlignment="1">
      <alignment vertical="center"/>
    </xf>
    <xf numFmtId="164" fontId="24" fillId="0" borderId="0" xfId="0" applyNumberFormat="1" applyFont="1" applyBorder="1" applyAlignment="1">
      <alignment horizontal="center" vertical="center" wrapText="1"/>
    </xf>
    <xf numFmtId="0" fontId="0" fillId="0" borderId="0" xfId="0" applyBorder="1" applyAlignment="1">
      <alignment wrapText="1"/>
    </xf>
    <xf numFmtId="164" fontId="10" fillId="0" borderId="0" xfId="0" applyNumberFormat="1" applyFont="1" applyBorder="1"/>
    <xf numFmtId="164" fontId="10" fillId="7" borderId="5" xfId="0" applyNumberFormat="1" applyFont="1" applyFill="1" applyBorder="1"/>
    <xf numFmtId="164" fontId="0" fillId="7" borderId="5" xfId="0" applyNumberFormat="1" applyFill="1" applyBorder="1"/>
    <xf numFmtId="164" fontId="10" fillId="8" borderId="14" xfId="0" applyNumberFormat="1" applyFont="1" applyFill="1" applyBorder="1" applyProtection="1">
      <protection locked="0"/>
    </xf>
    <xf numFmtId="164" fontId="10" fillId="0" borderId="12" xfId="0" applyNumberFormat="1" applyFont="1" applyBorder="1" applyAlignment="1" applyProtection="1">
      <alignment horizontal="left"/>
      <protection locked="0"/>
    </xf>
    <xf numFmtId="164" fontId="10" fillId="0" borderId="10" xfId="0" applyNumberFormat="1" applyFont="1" applyBorder="1" applyProtection="1">
      <protection locked="0"/>
    </xf>
    <xf numFmtId="164" fontId="6" fillId="0" borderId="0" xfId="0" applyNumberFormat="1" applyFont="1" applyAlignment="1" applyProtection="1">
      <alignment horizontal="left"/>
      <protection locked="0"/>
    </xf>
    <xf numFmtId="164" fontId="0" fillId="0" borderId="0" xfId="0" applyNumberFormat="1" applyAlignment="1" applyProtection="1">
      <alignment horizontal="left"/>
      <protection locked="0"/>
    </xf>
    <xf numFmtId="164" fontId="10" fillId="0" borderId="0" xfId="0" applyNumberFormat="1" applyFont="1" applyAlignment="1" applyProtection="1">
      <alignment horizontal="left" vertical="center"/>
      <protection locked="0"/>
    </xf>
    <xf numFmtId="164" fontId="14" fillId="13" borderId="12" xfId="0" applyNumberFormat="1" applyFont="1" applyFill="1" applyBorder="1" applyAlignment="1" applyProtection="1">
      <alignment horizontal="left"/>
      <protection locked="0"/>
    </xf>
    <xf numFmtId="164" fontId="10" fillId="0" borderId="0" xfId="0" applyNumberFormat="1" applyFont="1" applyAlignment="1" applyProtection="1">
      <alignment horizontal="left"/>
      <protection locked="0"/>
    </xf>
    <xf numFmtId="164" fontId="0" fillId="15" borderId="25" xfId="0" applyNumberFormat="1" applyFill="1" applyBorder="1" applyAlignment="1" applyProtection="1">
      <alignment horizontal="left"/>
      <protection locked="0"/>
    </xf>
    <xf numFmtId="164" fontId="0" fillId="14" borderId="10" xfId="0" applyNumberFormat="1" applyFill="1" applyBorder="1" applyAlignment="1" applyProtection="1">
      <alignment horizontal="left"/>
      <protection locked="0"/>
    </xf>
    <xf numFmtId="164" fontId="10" fillId="13" borderId="12" xfId="0" applyNumberFormat="1" applyFont="1" applyFill="1" applyBorder="1" applyAlignment="1" applyProtection="1">
      <alignment horizontal="left"/>
      <protection locked="0"/>
    </xf>
    <xf numFmtId="164" fontId="10" fillId="14" borderId="0" xfId="0" applyNumberFormat="1" applyFont="1" applyFill="1" applyAlignment="1" applyProtection="1">
      <alignment horizontal="left"/>
      <protection locked="0"/>
    </xf>
    <xf numFmtId="164" fontId="10" fillId="13" borderId="15" xfId="0" applyNumberFormat="1" applyFont="1" applyFill="1" applyBorder="1" applyAlignment="1" applyProtection="1">
      <alignment horizontal="left"/>
      <protection locked="0"/>
    </xf>
    <xf numFmtId="164" fontId="10" fillId="15" borderId="25" xfId="0" applyNumberFormat="1" applyFont="1" applyFill="1" applyBorder="1" applyAlignment="1" applyProtection="1">
      <alignment horizontal="left"/>
      <protection locked="0"/>
    </xf>
    <xf numFmtId="164" fontId="10" fillId="15" borderId="23" xfId="0" applyNumberFormat="1" applyFont="1" applyFill="1" applyBorder="1" applyAlignment="1" applyProtection="1">
      <alignment horizontal="left"/>
      <protection locked="0"/>
    </xf>
    <xf numFmtId="164" fontId="0" fillId="13" borderId="10" xfId="0" applyNumberFormat="1" applyFill="1" applyBorder="1" applyAlignment="1" applyProtection="1">
      <alignment horizontal="left"/>
      <protection locked="0"/>
    </xf>
    <xf numFmtId="164" fontId="0" fillId="13" borderId="15" xfId="0" applyNumberFormat="1" applyFill="1" applyBorder="1" applyAlignment="1" applyProtection="1">
      <alignment horizontal="left"/>
      <protection locked="0"/>
    </xf>
    <xf numFmtId="164" fontId="13" fillId="0" borderId="0" xfId="0" applyNumberFormat="1" applyFont="1" applyAlignment="1" applyProtection="1">
      <alignment horizontal="left"/>
      <protection locked="0"/>
    </xf>
    <xf numFmtId="164" fontId="13" fillId="0" borderId="0" xfId="0" applyNumberFormat="1" applyFont="1" applyAlignment="1" applyProtection="1">
      <alignment horizontal="left" vertical="center"/>
      <protection locked="0"/>
    </xf>
    <xf numFmtId="164" fontId="12" fillId="15" borderId="25" xfId="0" applyNumberFormat="1" applyFont="1" applyFill="1" applyBorder="1" applyAlignment="1" applyProtection="1">
      <alignment horizontal="left"/>
      <protection locked="0"/>
    </xf>
    <xf numFmtId="164" fontId="12" fillId="13" borderId="39" xfId="0" applyNumberFormat="1" applyFont="1" applyFill="1" applyBorder="1" applyAlignment="1" applyProtection="1">
      <alignment horizontal="left"/>
      <protection locked="0"/>
    </xf>
    <xf numFmtId="164" fontId="0" fillId="13" borderId="38" xfId="0" applyNumberFormat="1" applyFill="1" applyBorder="1" applyAlignment="1" applyProtection="1">
      <alignment horizontal="left"/>
      <protection locked="0"/>
    </xf>
    <xf numFmtId="164" fontId="12" fillId="13" borderId="38" xfId="0" applyNumberFormat="1" applyFont="1" applyFill="1" applyBorder="1" applyAlignment="1" applyProtection="1">
      <alignment horizontal="left"/>
      <protection locked="0"/>
    </xf>
    <xf numFmtId="164" fontId="12" fillId="13" borderId="29" xfId="0" applyNumberFormat="1" applyFont="1" applyFill="1" applyBorder="1" applyAlignment="1" applyProtection="1">
      <alignment horizontal="left"/>
      <protection locked="0"/>
    </xf>
    <xf numFmtId="0" fontId="21" fillId="0" borderId="0" xfId="0" applyFont="1" applyAlignment="1" applyProtection="1">
      <alignment horizontal="left"/>
      <protection locked="0"/>
    </xf>
    <xf numFmtId="164" fontId="0" fillId="0" borderId="10" xfId="0" applyNumberFormat="1" applyFill="1" applyBorder="1" applyProtection="1"/>
    <xf numFmtId="164" fontId="14" fillId="0" borderId="16" xfId="0" applyNumberFormat="1" applyFont="1" applyBorder="1" applyAlignment="1" applyProtection="1">
      <alignment horizontal="center" wrapText="1"/>
      <protection locked="0"/>
    </xf>
    <xf numFmtId="164" fontId="13" fillId="7" borderId="18" xfId="0" applyNumberFormat="1" applyFont="1" applyFill="1" applyBorder="1" applyAlignment="1">
      <alignment wrapText="1"/>
    </xf>
    <xf numFmtId="164" fontId="13" fillId="4" borderId="21" xfId="0" applyNumberFormat="1" applyFont="1" applyFill="1" applyBorder="1" applyAlignment="1">
      <alignment wrapText="1"/>
    </xf>
    <xf numFmtId="164" fontId="34" fillId="0" borderId="0" xfId="0" applyNumberFormat="1" applyFont="1"/>
    <xf numFmtId="164" fontId="10" fillId="13" borderId="12" xfId="0" applyNumberFormat="1" applyFont="1" applyFill="1" applyBorder="1" applyAlignment="1" applyProtection="1">
      <alignment horizontal="left" wrapText="1"/>
      <protection locked="0"/>
    </xf>
    <xf numFmtId="164" fontId="10" fillId="0" borderId="31" xfId="0" applyNumberFormat="1" applyFont="1" applyBorder="1"/>
    <xf numFmtId="0" fontId="8" fillId="0" borderId="2" xfId="4" applyFont="1" applyBorder="1" applyAlignment="1">
      <alignment horizontal="left" vertical="center"/>
    </xf>
    <xf numFmtId="164" fontId="6" fillId="3" borderId="2" xfId="0" applyNumberFormat="1" applyFont="1" applyFill="1" applyBorder="1" applyAlignment="1" applyProtection="1">
      <protection locked="0"/>
    </xf>
    <xf numFmtId="164" fontId="6" fillId="3" borderId="4" xfId="0" applyNumberFormat="1" applyFont="1" applyFill="1" applyBorder="1" applyAlignment="1" applyProtection="1">
      <protection locked="0"/>
    </xf>
    <xf numFmtId="164" fontId="22" fillId="0" borderId="0" xfId="0" applyNumberFormat="1" applyFont="1" applyFill="1"/>
    <xf numFmtId="164" fontId="5" fillId="0" borderId="0" xfId="0" applyNumberFormat="1" applyFont="1" applyFill="1"/>
    <xf numFmtId="164" fontId="6" fillId="0" borderId="0" xfId="0" applyNumberFormat="1" applyFont="1" applyFill="1"/>
    <xf numFmtId="164" fontId="4" fillId="0" borderId="0" xfId="0" applyNumberFormat="1" applyFont="1" applyFill="1" applyAlignment="1">
      <alignment horizontal="right"/>
    </xf>
    <xf numFmtId="164" fontId="6" fillId="0" borderId="21" xfId="0" applyNumberFormat="1" applyFont="1" applyFill="1" applyBorder="1" applyAlignment="1" applyProtection="1">
      <alignment horizontal="center"/>
      <protection locked="0"/>
    </xf>
    <xf numFmtId="0" fontId="21" fillId="0" borderId="0" xfId="0" applyFont="1" applyAlignment="1">
      <alignment vertical="center"/>
    </xf>
    <xf numFmtId="164" fontId="6" fillId="6" borderId="4" xfId="0" applyNumberFormat="1" applyFont="1" applyFill="1" applyBorder="1" applyAlignment="1" applyProtection="1">
      <protection locked="0"/>
    </xf>
    <xf numFmtId="164" fontId="21" fillId="0" borderId="58" xfId="0" applyNumberFormat="1" applyFont="1" applyBorder="1" applyProtection="1">
      <protection locked="0"/>
    </xf>
    <xf numFmtId="164" fontId="6" fillId="0" borderId="0" xfId="0" applyNumberFormat="1" applyFont="1" applyFill="1" applyBorder="1" applyAlignment="1" applyProtection="1">
      <alignment horizontal="center"/>
      <protection locked="0"/>
    </xf>
    <xf numFmtId="164" fontId="6" fillId="0" borderId="11" xfId="0" applyNumberFormat="1" applyFont="1" applyFill="1" applyBorder="1" applyAlignment="1" applyProtection="1">
      <protection locked="0"/>
    </xf>
    <xf numFmtId="164" fontId="6" fillId="0" borderId="4" xfId="0" applyNumberFormat="1" applyFont="1" applyFill="1" applyBorder="1" applyAlignment="1" applyProtection="1">
      <protection locked="0"/>
    </xf>
    <xf numFmtId="164" fontId="6" fillId="0" borderId="0" xfId="0" applyNumberFormat="1" applyFont="1" applyFill="1" applyProtection="1">
      <protection locked="0"/>
    </xf>
    <xf numFmtId="164" fontId="8" fillId="0" borderId="59" xfId="0" quotePrefix="1" applyNumberFormat="1" applyFont="1" applyBorder="1" applyAlignment="1">
      <alignment horizontal="center" vertical="center" wrapText="1"/>
    </xf>
    <xf numFmtId="164" fontId="4" fillId="0" borderId="24" xfId="0" applyNumberFormat="1" applyFont="1" applyFill="1" applyBorder="1" applyAlignment="1">
      <alignment horizontal="left" vertical="center"/>
    </xf>
    <xf numFmtId="164" fontId="4" fillId="0" borderId="18" xfId="0" applyNumberFormat="1" applyFont="1" applyFill="1" applyBorder="1" applyAlignment="1">
      <alignment horizontal="left" vertical="center"/>
    </xf>
    <xf numFmtId="164" fontId="10" fillId="0" borderId="18" xfId="0" applyNumberFormat="1" applyFont="1" applyFill="1" applyBorder="1"/>
    <xf numFmtId="164" fontId="11" fillId="0" borderId="5" xfId="0" applyNumberFormat="1" applyFont="1" applyFill="1" applyBorder="1"/>
    <xf numFmtId="164" fontId="11" fillId="0" borderId="18" xfId="0" applyNumberFormat="1" applyFont="1" applyFill="1" applyBorder="1"/>
    <xf numFmtId="164" fontId="10" fillId="0" borderId="0" xfId="0" applyNumberFormat="1" applyFont="1" applyFill="1"/>
    <xf numFmtId="164" fontId="10" fillId="0" borderId="23" xfId="0" applyNumberFormat="1" applyFont="1" applyFill="1" applyBorder="1" applyProtection="1">
      <protection locked="0"/>
    </xf>
    <xf numFmtId="164" fontId="10" fillId="6" borderId="15" xfId="0" applyNumberFormat="1" applyFont="1" applyFill="1" applyBorder="1" applyProtection="1">
      <protection locked="0"/>
    </xf>
    <xf numFmtId="164" fontId="36" fillId="0" borderId="0" xfId="0" quotePrefix="1" applyNumberFormat="1" applyFont="1"/>
    <xf numFmtId="164" fontId="16" fillId="0" borderId="12" xfId="0" quotePrefix="1" applyNumberFormat="1" applyFont="1" applyBorder="1" applyAlignment="1">
      <alignment horizontal="center" vertical="center" wrapText="1"/>
    </xf>
    <xf numFmtId="164" fontId="38" fillId="0" borderId="0" xfId="0" applyNumberFormat="1" applyFont="1" applyBorder="1" applyAlignment="1">
      <alignment horizontal="center" wrapText="1"/>
    </xf>
    <xf numFmtId="164" fontId="39" fillId="0" borderId="12" xfId="1" applyNumberFormat="1" applyFont="1" applyBorder="1"/>
    <xf numFmtId="0" fontId="39" fillId="0" borderId="0" xfId="0" applyFont="1"/>
    <xf numFmtId="164" fontId="8" fillId="4" borderId="10" xfId="0" applyNumberFormat="1" applyFont="1" applyFill="1" applyBorder="1" applyAlignment="1">
      <alignment horizontal="center" vertical="center" wrapText="1"/>
    </xf>
    <xf numFmtId="164" fontId="0" fillId="0" borderId="0" xfId="0" applyNumberFormat="1" applyFont="1"/>
    <xf numFmtId="164" fontId="0" fillId="0" borderId="10" xfId="0" applyNumberFormat="1" applyFont="1" applyBorder="1"/>
    <xf numFmtId="164" fontId="0" fillId="0" borderId="15" xfId="0" applyNumberFormat="1" applyFont="1" applyBorder="1"/>
    <xf numFmtId="164" fontId="0" fillId="7" borderId="27" xfId="0" applyNumberFormat="1" applyFont="1" applyFill="1" applyBorder="1"/>
    <xf numFmtId="166" fontId="8" fillId="0" borderId="0" xfId="2" applyNumberFormat="1" applyFont="1" applyBorder="1"/>
    <xf numFmtId="164" fontId="0" fillId="0" borderId="13" xfId="0" applyNumberFormat="1" applyFont="1" applyBorder="1"/>
    <xf numFmtId="0" fontId="21" fillId="0" borderId="0" xfId="0" applyFont="1" applyBorder="1" applyAlignment="1">
      <alignment vertical="center"/>
    </xf>
    <xf numFmtId="0" fontId="22" fillId="0" borderId="17" xfId="0" applyFont="1" applyBorder="1" applyAlignment="1">
      <alignment vertical="center"/>
    </xf>
    <xf numFmtId="0" fontId="21" fillId="0" borderId="19" xfId="0" applyFont="1" applyBorder="1" applyAlignment="1">
      <alignment vertical="center"/>
    </xf>
    <xf numFmtId="164" fontId="8" fillId="0" borderId="17" xfId="0" applyNumberFormat="1" applyFont="1" applyFill="1" applyBorder="1" applyAlignment="1">
      <alignment vertical="center"/>
    </xf>
    <xf numFmtId="164" fontId="5" fillId="0" borderId="19" xfId="0" applyNumberFormat="1" applyFont="1" applyFill="1" applyBorder="1"/>
    <xf numFmtId="164" fontId="8" fillId="0" borderId="67" xfId="0" applyNumberFormat="1" applyFont="1" applyFill="1" applyBorder="1" applyAlignment="1">
      <alignment horizontal="center" vertical="center"/>
    </xf>
    <xf numFmtId="164" fontId="8" fillId="0" borderId="27" xfId="0" applyNumberFormat="1" applyFont="1" applyFill="1" applyBorder="1" applyAlignment="1">
      <alignment horizontal="center" vertical="center"/>
    </xf>
    <xf numFmtId="164" fontId="8" fillId="7" borderId="27" xfId="0" applyNumberFormat="1" applyFont="1" applyFill="1" applyBorder="1" applyAlignment="1">
      <alignment horizontal="center" vertical="center" wrapText="1"/>
    </xf>
    <xf numFmtId="164" fontId="8" fillId="7" borderId="28" xfId="0" applyNumberFormat="1" applyFont="1" applyFill="1" applyBorder="1" applyAlignment="1">
      <alignment horizontal="center" vertical="center" wrapText="1"/>
    </xf>
    <xf numFmtId="0" fontId="22" fillId="0" borderId="43" xfId="0" applyFont="1" applyBorder="1"/>
    <xf numFmtId="0" fontId="21" fillId="0" borderId="44" xfId="0" applyFont="1" applyBorder="1"/>
    <xf numFmtId="164" fontId="8" fillId="0" borderId="60" xfId="0" quotePrefix="1" applyNumberFormat="1" applyFont="1" applyBorder="1" applyAlignment="1">
      <alignment horizontal="center" vertical="center" wrapText="1"/>
    </xf>
    <xf numFmtId="164" fontId="8" fillId="0" borderId="61" xfId="0" quotePrefix="1" applyNumberFormat="1" applyFont="1" applyBorder="1" applyAlignment="1">
      <alignment horizontal="center" vertical="center" wrapText="1"/>
    </xf>
    <xf numFmtId="164" fontId="8" fillId="0" borderId="62" xfId="0" quotePrefix="1" applyNumberFormat="1" applyFont="1" applyBorder="1" applyAlignment="1">
      <alignment horizontal="center" vertical="center" wrapText="1"/>
    </xf>
    <xf numFmtId="0" fontId="22" fillId="0" borderId="68" xfId="0" applyFont="1" applyBorder="1"/>
    <xf numFmtId="0" fontId="21" fillId="0" borderId="69" xfId="0" applyFont="1" applyBorder="1"/>
    <xf numFmtId="164" fontId="22" fillId="0" borderId="63" xfId="0" applyNumberFormat="1" applyFont="1" applyBorder="1" applyAlignment="1">
      <alignment horizontal="center" wrapText="1"/>
    </xf>
    <xf numFmtId="164" fontId="22" fillId="0" borderId="64" xfId="0" applyNumberFormat="1" applyFont="1" applyBorder="1" applyAlignment="1">
      <alignment horizontal="center" wrapText="1"/>
    </xf>
    <xf numFmtId="164" fontId="22" fillId="0" borderId="52" xfId="0" applyNumberFormat="1" applyFont="1" applyBorder="1" applyAlignment="1">
      <alignment horizontal="center" wrapText="1"/>
    </xf>
    <xf numFmtId="164" fontId="8" fillId="0" borderId="14" xfId="0" applyNumberFormat="1" applyFont="1" applyBorder="1" applyAlignment="1" applyProtection="1">
      <alignment vertical="center" wrapText="1"/>
    </xf>
    <xf numFmtId="164" fontId="8" fillId="0" borderId="10" xfId="0" applyNumberFormat="1" applyFont="1" applyBorder="1" applyAlignment="1" applyProtection="1">
      <alignment vertical="center" wrapText="1"/>
    </xf>
    <xf numFmtId="164" fontId="8" fillId="0" borderId="57" xfId="0" applyNumberFormat="1" applyFont="1" applyBorder="1" applyAlignment="1" applyProtection="1">
      <alignment vertical="center" wrapText="1"/>
    </xf>
    <xf numFmtId="164" fontId="8" fillId="0" borderId="4" xfId="0" applyNumberFormat="1" applyFont="1" applyBorder="1" applyAlignment="1" applyProtection="1">
      <alignment vertical="center" wrapText="1"/>
    </xf>
    <xf numFmtId="164" fontId="8" fillId="0" borderId="12" xfId="0" applyNumberFormat="1" applyFont="1" applyBorder="1" applyAlignment="1" applyProtection="1">
      <alignment vertical="center" wrapText="1"/>
    </xf>
    <xf numFmtId="164" fontId="8" fillId="0" borderId="50" xfId="0" applyNumberFormat="1" applyFont="1" applyBorder="1" applyAlignment="1" applyProtection="1">
      <alignment vertical="center" wrapText="1"/>
    </xf>
    <xf numFmtId="164" fontId="8" fillId="0" borderId="19" xfId="0" applyNumberFormat="1" applyFont="1" applyBorder="1" applyAlignment="1" applyProtection="1">
      <alignment vertical="center" wrapText="1"/>
    </xf>
    <xf numFmtId="164" fontId="8" fillId="0" borderId="25" xfId="0" applyNumberFormat="1" applyFont="1" applyBorder="1" applyAlignment="1" applyProtection="1">
      <alignment vertical="center" wrapText="1"/>
    </xf>
    <xf numFmtId="164" fontId="6" fillId="6" borderId="2" xfId="0" applyNumberFormat="1" applyFont="1" applyFill="1" applyBorder="1" applyAlignment="1" applyProtection="1"/>
    <xf numFmtId="0" fontId="12" fillId="0" borderId="4" xfId="4" applyBorder="1" applyAlignment="1">
      <alignment horizontal="left" vertical="top" wrapText="1"/>
    </xf>
    <xf numFmtId="0" fontId="31" fillId="0" borderId="45" xfId="0" applyFont="1" applyBorder="1" applyAlignment="1">
      <alignment horizontal="left" vertical="center" wrapText="1"/>
    </xf>
    <xf numFmtId="0" fontId="8" fillId="0" borderId="2" xfId="4" applyFont="1" applyBorder="1" applyAlignment="1">
      <alignment horizontal="left" vertical="top"/>
    </xf>
    <xf numFmtId="0" fontId="8" fillId="7" borderId="2" xfId="4" applyFont="1" applyFill="1" applyBorder="1" applyAlignment="1">
      <alignment horizontal="left" vertical="top"/>
    </xf>
    <xf numFmtId="164" fontId="37" fillId="3" borderId="9" xfId="0" applyNumberFormat="1" applyFont="1" applyFill="1" applyBorder="1" applyAlignment="1" applyProtection="1">
      <protection locked="0"/>
    </xf>
    <xf numFmtId="164" fontId="6" fillId="3" borderId="12" xfId="0" applyNumberFormat="1" applyFont="1" applyFill="1" applyBorder="1" applyAlignment="1" applyProtection="1">
      <alignment horizontal="center"/>
      <protection locked="0"/>
    </xf>
    <xf numFmtId="164" fontId="10" fillId="7" borderId="12" xfId="0" applyNumberFormat="1" applyFont="1" applyFill="1" applyBorder="1"/>
    <xf numFmtId="164" fontId="8" fillId="7" borderId="17" xfId="0" applyNumberFormat="1" applyFont="1" applyFill="1" applyBorder="1" applyAlignment="1">
      <alignment vertical="center"/>
    </xf>
    <xf numFmtId="0" fontId="12" fillId="0" borderId="0" xfId="4" quotePrefix="1" applyAlignment="1">
      <alignment horizontal="left" vertical="top" wrapText="1" indent="1"/>
    </xf>
    <xf numFmtId="164" fontId="10" fillId="7" borderId="4" xfId="0" applyNumberFormat="1" applyFont="1" applyFill="1" applyBorder="1" applyProtection="1">
      <protection locked="0"/>
    </xf>
    <xf numFmtId="164" fontId="10" fillId="7" borderId="2" xfId="0" applyNumberFormat="1" applyFont="1" applyFill="1" applyBorder="1" applyProtection="1">
      <protection locked="0"/>
    </xf>
    <xf numFmtId="164" fontId="10" fillId="7" borderId="12" xfId="0" applyNumberFormat="1" applyFont="1" applyFill="1" applyBorder="1" applyProtection="1">
      <protection locked="0"/>
    </xf>
    <xf numFmtId="0" fontId="12" fillId="0" borderId="4" xfId="4" applyBorder="1" applyAlignment="1">
      <alignment horizontal="left" vertical="top" wrapText="1"/>
    </xf>
    <xf numFmtId="164" fontId="8" fillId="7" borderId="12" xfId="0" quotePrefix="1" applyNumberFormat="1" applyFont="1" applyFill="1" applyBorder="1" applyAlignment="1">
      <alignment horizontal="center" vertical="center" wrapText="1"/>
    </xf>
    <xf numFmtId="164" fontId="10" fillId="0" borderId="10" xfId="0" applyNumberFormat="1" applyFont="1" applyBorder="1" applyAlignment="1" applyProtection="1">
      <alignment horizontal="left"/>
      <protection locked="0"/>
    </xf>
    <xf numFmtId="164" fontId="10" fillId="9" borderId="20" xfId="0" applyNumberFormat="1" applyFont="1" applyFill="1" applyBorder="1" applyProtection="1">
      <protection locked="0"/>
    </xf>
    <xf numFmtId="0" fontId="40" fillId="4" borderId="17" xfId="0" applyFont="1" applyFill="1" applyBorder="1" applyAlignment="1">
      <alignment horizontal="left" vertical="center"/>
    </xf>
    <xf numFmtId="0" fontId="41" fillId="4" borderId="19" xfId="0" applyFont="1" applyFill="1" applyBorder="1" applyAlignment="1">
      <alignment horizontal="left" vertical="center"/>
    </xf>
    <xf numFmtId="0" fontId="0" fillId="0" borderId="56" xfId="0" applyBorder="1" applyAlignment="1">
      <alignment vertical="center"/>
    </xf>
    <xf numFmtId="0" fontId="0" fillId="0" borderId="10" xfId="0" applyBorder="1" applyAlignment="1" applyProtection="1">
      <alignment vertical="center"/>
      <protection locked="0"/>
    </xf>
    <xf numFmtId="0" fontId="0" fillId="0" borderId="49" xfId="0" applyBorder="1" applyAlignment="1" applyProtection="1">
      <alignment vertical="center"/>
      <protection locked="0"/>
    </xf>
    <xf numFmtId="0" fontId="0" fillId="0" borderId="12" xfId="0" applyBorder="1" applyAlignment="1" applyProtection="1">
      <alignment vertical="center"/>
      <protection locked="0"/>
    </xf>
    <xf numFmtId="169" fontId="0" fillId="0" borderId="50" xfId="1" applyNumberFormat="1" applyFont="1" applyBorder="1" applyAlignment="1" applyProtection="1">
      <alignment vertical="center"/>
    </xf>
    <xf numFmtId="0" fontId="0" fillId="0" borderId="51" xfId="0" applyBorder="1" applyAlignment="1" applyProtection="1">
      <alignment vertical="center"/>
      <protection locked="0"/>
    </xf>
    <xf numFmtId="0" fontId="0" fillId="0" borderId="64" xfId="0" applyBorder="1" applyAlignment="1" applyProtection="1">
      <alignment vertical="center"/>
      <protection locked="0"/>
    </xf>
    <xf numFmtId="0" fontId="34" fillId="0" borderId="0" xfId="0" applyFont="1" applyAlignment="1">
      <alignment vertical="center"/>
    </xf>
    <xf numFmtId="0" fontId="0" fillId="0" borderId="0" xfId="0" applyAlignment="1" applyProtection="1">
      <alignment vertical="center"/>
      <protection locked="0"/>
    </xf>
    <xf numFmtId="164" fontId="0" fillId="0" borderId="0" xfId="0" applyNumberFormat="1" applyAlignment="1">
      <alignment vertical="center"/>
    </xf>
    <xf numFmtId="164" fontId="0" fillId="0" borderId="0" xfId="0" applyNumberFormat="1" applyAlignment="1" applyProtection="1">
      <alignment vertical="center"/>
      <protection locked="0"/>
    </xf>
    <xf numFmtId="0" fontId="7" fillId="7" borderId="17" xfId="0" applyFont="1" applyFill="1" applyBorder="1" applyAlignment="1">
      <alignment vertical="center"/>
    </xf>
    <xf numFmtId="0" fontId="7" fillId="7" borderId="19" xfId="0" applyFont="1" applyFill="1" applyBorder="1" applyAlignment="1" applyProtection="1">
      <alignment vertical="center"/>
      <protection locked="0"/>
    </xf>
    <xf numFmtId="0" fontId="0" fillId="0" borderId="31"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43" xfId="0" applyBorder="1"/>
    <xf numFmtId="0" fontId="0" fillId="6" borderId="65" xfId="0" applyFill="1" applyBorder="1" applyProtection="1">
      <protection locked="0"/>
    </xf>
    <xf numFmtId="0" fontId="0" fillId="6" borderId="68" xfId="0" applyFill="1" applyBorder="1" applyProtection="1">
      <protection locked="0"/>
    </xf>
    <xf numFmtId="17" fontId="7" fillId="7" borderId="17" xfId="0" applyNumberFormat="1" applyFont="1" applyFill="1" applyBorder="1" applyAlignment="1">
      <alignment horizontal="center"/>
    </xf>
    <xf numFmtId="164" fontId="0" fillId="7" borderId="25" xfId="0" applyNumberFormat="1" applyFill="1" applyBorder="1"/>
    <xf numFmtId="164" fontId="0" fillId="7" borderId="3" xfId="0" applyNumberFormat="1" applyFill="1" applyBorder="1"/>
    <xf numFmtId="164" fontId="34" fillId="7" borderId="25" xfId="0" applyNumberFormat="1" applyFont="1" applyFill="1" applyBorder="1"/>
    <xf numFmtId="17" fontId="24" fillId="4" borderId="17" xfId="0" applyNumberFormat="1" applyFont="1" applyFill="1" applyBorder="1" applyAlignment="1">
      <alignment horizontal="center" vertical="center"/>
    </xf>
    <xf numFmtId="164" fontId="0" fillId="0" borderId="20" xfId="0" applyNumberFormat="1" applyBorder="1" applyAlignment="1">
      <alignment vertical="center"/>
    </xf>
    <xf numFmtId="168" fontId="0" fillId="0" borderId="2" xfId="0" applyNumberFormat="1" applyBorder="1" applyAlignment="1">
      <alignment vertical="center"/>
    </xf>
    <xf numFmtId="169" fontId="0" fillId="0" borderId="2" xfId="1" applyNumberFormat="1" applyFont="1" applyBorder="1" applyAlignment="1" applyProtection="1">
      <alignment vertical="center"/>
    </xf>
    <xf numFmtId="164" fontId="0" fillId="0" borderId="59" xfId="0" applyNumberFormat="1" applyBorder="1" applyAlignment="1">
      <alignment vertical="center"/>
    </xf>
    <xf numFmtId="164" fontId="34" fillId="0" borderId="10" xfId="0" applyNumberFormat="1" applyFont="1" applyBorder="1"/>
    <xf numFmtId="164" fontId="24" fillId="0" borderId="3" xfId="0" applyNumberFormat="1" applyFont="1" applyBorder="1"/>
    <xf numFmtId="164" fontId="24" fillId="4" borderId="25" xfId="0" applyNumberFormat="1" applyFont="1" applyFill="1" applyBorder="1" applyAlignment="1">
      <alignment horizontal="center" vertical="center"/>
    </xf>
    <xf numFmtId="164" fontId="24" fillId="4" borderId="25" xfId="0" applyNumberFormat="1" applyFont="1" applyFill="1" applyBorder="1" applyAlignment="1">
      <alignment horizontal="center" vertical="center" wrapText="1"/>
    </xf>
    <xf numFmtId="164" fontId="42" fillId="4" borderId="25" xfId="0" applyNumberFormat="1" applyFont="1" applyFill="1" applyBorder="1" applyAlignment="1">
      <alignment horizontal="center" vertical="center" wrapText="1"/>
    </xf>
    <xf numFmtId="0" fontId="0" fillId="0" borderId="22" xfId="0" applyBorder="1" applyAlignment="1" applyProtection="1">
      <alignment vertical="center"/>
      <protection locked="0"/>
    </xf>
    <xf numFmtId="0" fontId="0" fillId="0" borderId="7" xfId="0" applyBorder="1" applyAlignment="1" applyProtection="1">
      <alignment vertical="center"/>
      <protection locked="0"/>
    </xf>
    <xf numFmtId="164" fontId="0" fillId="0" borderId="10" xfId="0" applyNumberFormat="1" applyFill="1" applyBorder="1"/>
    <xf numFmtId="164" fontId="0" fillId="0" borderId="0" xfId="0" applyNumberFormat="1" applyFill="1"/>
    <xf numFmtId="164" fontId="34" fillId="0" borderId="10" xfId="0" applyNumberFormat="1" applyFont="1" applyFill="1" applyBorder="1"/>
    <xf numFmtId="164" fontId="34" fillId="6" borderId="12" xfId="0" applyNumberFormat="1" applyFont="1" applyFill="1" applyBorder="1" applyProtection="1">
      <protection locked="0"/>
    </xf>
    <xf numFmtId="168" fontId="0" fillId="0" borderId="12" xfId="0" applyNumberFormat="1" applyBorder="1"/>
    <xf numFmtId="164" fontId="10" fillId="0" borderId="9" xfId="0" applyNumberFormat="1" applyFont="1" applyBorder="1" applyAlignment="1">
      <alignment horizontal="center" vertical="center" wrapText="1"/>
    </xf>
    <xf numFmtId="164" fontId="10" fillId="0" borderId="0" xfId="0" applyNumberFormat="1" applyFont="1" applyAlignment="1">
      <alignment vertical="center" wrapText="1"/>
    </xf>
    <xf numFmtId="164" fontId="10" fillId="0" borderId="0" xfId="0" applyNumberFormat="1" applyFont="1" applyAlignment="1" applyProtection="1">
      <alignment vertical="center"/>
      <protection locked="0"/>
    </xf>
    <xf numFmtId="164" fontId="10" fillId="0" borderId="9" xfId="0" applyNumberFormat="1" applyFont="1" applyBorder="1" applyAlignment="1" applyProtection="1">
      <alignment horizontal="center" vertical="center" wrapText="1"/>
      <protection locked="0"/>
    </xf>
    <xf numFmtId="164" fontId="8" fillId="16" borderId="12" xfId="0" quotePrefix="1" applyNumberFormat="1" applyFont="1" applyFill="1" applyBorder="1" applyAlignment="1" applyProtection="1">
      <alignment horizontal="center" vertical="center" wrapText="1"/>
      <protection locked="0"/>
    </xf>
    <xf numFmtId="164" fontId="8" fillId="0" borderId="11" xfId="0" applyNumberFormat="1" applyFont="1" applyBorder="1" applyAlignment="1" applyProtection="1">
      <alignment horizontal="center" vertical="center" wrapText="1"/>
      <protection locked="0"/>
    </xf>
    <xf numFmtId="164" fontId="8" fillId="0" borderId="12" xfId="0" applyNumberFormat="1" applyFont="1" applyBorder="1" applyAlignment="1" applyProtection="1">
      <alignment horizontal="center" vertical="center" wrapText="1"/>
      <protection locked="0"/>
    </xf>
    <xf numFmtId="164" fontId="10" fillId="0" borderId="0" xfId="0" applyNumberFormat="1" applyFont="1" applyBorder="1" applyAlignment="1">
      <alignment horizontal="center" vertical="center" wrapText="1"/>
    </xf>
    <xf numFmtId="164" fontId="8" fillId="0" borderId="0" xfId="0" quotePrefix="1" applyNumberFormat="1" applyFont="1" applyFill="1" applyBorder="1" applyAlignment="1" applyProtection="1">
      <alignment horizontal="center" vertical="center" wrapText="1"/>
      <protection locked="0"/>
    </xf>
    <xf numFmtId="164" fontId="8" fillId="16" borderId="12" xfId="0" quotePrefix="1" applyNumberFormat="1" applyFont="1" applyFill="1" applyBorder="1" applyAlignment="1" applyProtection="1">
      <alignment horizontal="center" vertical="center" wrapText="1"/>
      <protection locked="0"/>
    </xf>
    <xf numFmtId="164" fontId="8" fillId="0" borderId="12" xfId="0" applyNumberFormat="1" applyFont="1" applyBorder="1" applyAlignment="1" applyProtection="1">
      <alignment horizontal="center" vertical="center" wrapText="1"/>
      <protection locked="0"/>
    </xf>
    <xf numFmtId="164" fontId="4" fillId="3" borderId="26" xfId="0" applyNumberFormat="1" applyFont="1" applyFill="1" applyBorder="1" applyAlignment="1" applyProtection="1">
      <protection locked="0"/>
    </xf>
    <xf numFmtId="164" fontId="4" fillId="3" borderId="12" xfId="0" applyNumberFormat="1" applyFont="1" applyFill="1" applyBorder="1" applyAlignment="1" applyProtection="1">
      <protection locked="0"/>
    </xf>
    <xf numFmtId="0" fontId="12" fillId="0" borderId="2" xfId="4" applyBorder="1" applyAlignment="1">
      <alignment horizontal="left" vertical="top" wrapText="1"/>
    </xf>
    <xf numFmtId="0" fontId="12" fillId="0" borderId="4" xfId="4" applyBorder="1" applyAlignment="1">
      <alignment horizontal="left" vertical="top" wrapText="1"/>
    </xf>
    <xf numFmtId="0" fontId="12" fillId="0" borderId="20" xfId="4" applyBorder="1" applyAlignment="1">
      <alignment horizontal="left" vertical="center" wrapText="1"/>
    </xf>
    <xf numFmtId="0" fontId="12" fillId="0" borderId="14" xfId="4" applyBorder="1" applyAlignment="1">
      <alignment horizontal="left" vertical="center" wrapText="1"/>
    </xf>
    <xf numFmtId="0" fontId="12" fillId="0" borderId="26" xfId="4" applyBorder="1" applyAlignment="1">
      <alignment horizontal="left" vertical="top" wrapText="1"/>
    </xf>
    <xf numFmtId="0" fontId="28" fillId="0" borderId="45" xfId="0" applyFont="1" applyBorder="1" applyAlignment="1">
      <alignment horizontal="left" vertical="top" wrapText="1"/>
    </xf>
    <xf numFmtId="0" fontId="28" fillId="0" borderId="46" xfId="0" applyFont="1" applyBorder="1" applyAlignment="1">
      <alignment horizontal="left" vertical="top" wrapText="1"/>
    </xf>
    <xf numFmtId="0" fontId="30" fillId="0" borderId="45" xfId="0" applyFont="1" applyBorder="1" applyAlignment="1">
      <alignment horizontal="left" vertical="top" wrapText="1"/>
    </xf>
    <xf numFmtId="0" fontId="30" fillId="0" borderId="46" xfId="0" applyFont="1" applyBorder="1" applyAlignment="1">
      <alignment horizontal="left" vertical="top" wrapText="1"/>
    </xf>
    <xf numFmtId="0" fontId="31" fillId="0" borderId="45" xfId="0" applyFont="1" applyBorder="1" applyAlignment="1">
      <alignment horizontal="left" vertical="center" wrapText="1"/>
    </xf>
    <xf numFmtId="0" fontId="31" fillId="0" borderId="46" xfId="0" applyFont="1" applyBorder="1" applyAlignment="1">
      <alignment horizontal="left" vertical="center" wrapText="1"/>
    </xf>
    <xf numFmtId="0" fontId="8" fillId="0" borderId="2" xfId="4" applyFont="1" applyBorder="1" applyAlignment="1">
      <alignment horizontal="left" vertical="top"/>
    </xf>
    <xf numFmtId="0" fontId="8" fillId="0" borderId="4" xfId="4" applyFont="1" applyBorder="1" applyAlignment="1">
      <alignment horizontal="left" vertical="top"/>
    </xf>
    <xf numFmtId="0" fontId="12" fillId="0" borderId="26" xfId="4" applyBorder="1" applyAlignment="1">
      <alignment horizontal="left" vertical="center" wrapText="1"/>
    </xf>
    <xf numFmtId="0" fontId="12" fillId="0" borderId="9" xfId="4" applyBorder="1" applyAlignment="1">
      <alignment horizontal="left" vertical="center" wrapText="1"/>
    </xf>
    <xf numFmtId="0" fontId="4" fillId="7" borderId="24" xfId="4" applyFont="1" applyFill="1" applyBorder="1" applyAlignment="1">
      <alignment horizontal="left" vertical="top"/>
    </xf>
    <xf numFmtId="0" fontId="4" fillId="7" borderId="40" xfId="4" applyFont="1" applyFill="1" applyBorder="1" applyAlignment="1">
      <alignment horizontal="left" vertical="top"/>
    </xf>
    <xf numFmtId="0" fontId="8" fillId="0" borderId="43" xfId="4" applyFont="1" applyBorder="1" applyAlignment="1">
      <alignment horizontal="left" vertical="center" wrapText="1"/>
    </xf>
    <xf numFmtId="0" fontId="8" fillId="0" borderId="44" xfId="4" applyFont="1" applyBorder="1" applyAlignment="1">
      <alignment horizontal="left" vertical="center" wrapText="1"/>
    </xf>
    <xf numFmtId="0" fontId="12" fillId="0" borderId="45" xfId="4" applyBorder="1" applyAlignment="1">
      <alignment horizontal="left" vertical="center"/>
    </xf>
    <xf numFmtId="0" fontId="12" fillId="0" borderId="46" xfId="4" applyBorder="1" applyAlignment="1">
      <alignment horizontal="left" vertical="center"/>
    </xf>
    <xf numFmtId="164" fontId="12" fillId="0" borderId="6" xfId="4" quotePrefix="1" applyNumberFormat="1" applyBorder="1" applyAlignment="1">
      <alignment horizontal="left" vertical="top" wrapText="1"/>
    </xf>
    <xf numFmtId="164" fontId="12" fillId="0" borderId="7" xfId="4" quotePrefix="1" applyNumberFormat="1" applyBorder="1" applyAlignment="1">
      <alignment horizontal="left" vertical="top" wrapText="1"/>
    </xf>
    <xf numFmtId="164" fontId="12" fillId="5" borderId="17" xfId="4" quotePrefix="1" applyNumberFormat="1" applyFill="1" applyBorder="1" applyAlignment="1">
      <alignment horizontal="left" vertical="top" wrapText="1"/>
    </xf>
    <xf numFmtId="164" fontId="12" fillId="5" borderId="19" xfId="4" quotePrefix="1" applyNumberFormat="1" applyFill="1" applyBorder="1" applyAlignment="1">
      <alignment horizontal="left" vertical="top" wrapText="1"/>
    </xf>
    <xf numFmtId="0" fontId="8" fillId="7" borderId="2" xfId="4" applyFont="1" applyFill="1" applyBorder="1" applyAlignment="1">
      <alignment horizontal="left" vertical="top"/>
    </xf>
    <xf numFmtId="0" fontId="8" fillId="7" borderId="4" xfId="4" applyFont="1" applyFill="1" applyBorder="1" applyAlignment="1">
      <alignment horizontal="left" vertical="top"/>
    </xf>
    <xf numFmtId="0" fontId="12" fillId="0" borderId="2" xfId="4" applyBorder="1" applyAlignment="1">
      <alignment horizontal="left" vertical="center" wrapText="1"/>
    </xf>
    <xf numFmtId="0" fontId="12" fillId="0" borderId="4" xfId="4" applyBorder="1" applyAlignment="1">
      <alignment horizontal="left" vertical="center" wrapText="1"/>
    </xf>
    <xf numFmtId="0" fontId="12" fillId="13" borderId="2" xfId="4" applyFill="1" applyBorder="1" applyAlignment="1">
      <alignment horizontal="left" vertical="center"/>
    </xf>
    <xf numFmtId="0" fontId="12" fillId="13" borderId="4" xfId="4" applyFill="1" applyBorder="1" applyAlignment="1">
      <alignment horizontal="left" vertical="center"/>
    </xf>
    <xf numFmtId="164" fontId="4" fillId="7" borderId="17" xfId="0" applyNumberFormat="1" applyFont="1" applyFill="1" applyBorder="1" applyAlignment="1">
      <alignment horizontal="left" vertical="center"/>
    </xf>
    <xf numFmtId="164" fontId="4" fillId="7" borderId="18" xfId="0" applyNumberFormat="1" applyFont="1" applyFill="1" applyBorder="1" applyAlignment="1">
      <alignment horizontal="left" vertical="center"/>
    </xf>
    <xf numFmtId="164" fontId="16" fillId="0" borderId="20" xfId="0" applyNumberFormat="1" applyFont="1" applyBorder="1" applyAlignment="1">
      <alignment horizontal="left" vertical="center" wrapText="1"/>
    </xf>
    <xf numFmtId="164" fontId="16" fillId="0" borderId="14" xfId="0" applyNumberFormat="1" applyFont="1" applyBorder="1" applyAlignment="1">
      <alignment horizontal="left" vertical="center" wrapText="1"/>
    </xf>
    <xf numFmtId="164" fontId="8" fillId="0" borderId="2" xfId="0" quotePrefix="1" applyNumberFormat="1" applyFont="1" applyBorder="1" applyAlignment="1">
      <alignment horizontal="center" vertical="center" wrapText="1"/>
    </xf>
    <xf numFmtId="164" fontId="8" fillId="0" borderId="4" xfId="0" quotePrefix="1" applyNumberFormat="1" applyFont="1" applyBorder="1" applyAlignment="1">
      <alignment horizontal="center" vertical="center" wrapText="1"/>
    </xf>
    <xf numFmtId="164" fontId="10" fillId="9" borderId="2" xfId="0" applyNumberFormat="1" applyFont="1" applyFill="1" applyBorder="1" applyAlignment="1" applyProtection="1">
      <alignment horizontal="center" wrapText="1"/>
      <protection locked="0"/>
    </xf>
    <xf numFmtId="164" fontId="10" fillId="9" borderId="4" xfId="0" applyNumberFormat="1" applyFont="1" applyFill="1" applyBorder="1" applyAlignment="1" applyProtection="1">
      <alignment horizontal="center" wrapText="1"/>
      <protection locked="0"/>
    </xf>
    <xf numFmtId="164" fontId="8" fillId="5" borderId="17" xfId="0" applyNumberFormat="1" applyFont="1" applyFill="1" applyBorder="1" applyAlignment="1" applyProtection="1">
      <alignment horizontal="center"/>
      <protection locked="0"/>
    </xf>
    <xf numFmtId="164" fontId="8" fillId="5" borderId="19" xfId="0" applyNumberFormat="1" applyFont="1" applyFill="1" applyBorder="1" applyAlignment="1" applyProtection="1">
      <alignment horizontal="center"/>
      <protection locked="0"/>
    </xf>
    <xf numFmtId="164" fontId="9" fillId="6" borderId="12" xfId="0" applyNumberFormat="1" applyFont="1" applyFill="1" applyBorder="1" applyAlignment="1">
      <alignment horizontal="left" vertical="top" wrapText="1"/>
    </xf>
    <xf numFmtId="164" fontId="11" fillId="7" borderId="2" xfId="0" applyNumberFormat="1" applyFont="1" applyFill="1" applyBorder="1" applyAlignment="1">
      <alignment horizontal="center" vertical="center" wrapText="1"/>
    </xf>
    <xf numFmtId="164" fontId="11" fillId="7" borderId="3"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64" fontId="11" fillId="0" borderId="21" xfId="8" applyNumberFormat="1" applyFont="1" applyBorder="1" applyAlignment="1">
      <alignment vertical="center"/>
    </xf>
    <xf numFmtId="164" fontId="11" fillId="0" borderId="14" xfId="8" applyNumberFormat="1" applyFont="1" applyBorder="1" applyAlignment="1">
      <alignment vertical="center"/>
    </xf>
    <xf numFmtId="164" fontId="6" fillId="3" borderId="2" xfId="0" applyNumberFormat="1" applyFont="1" applyFill="1" applyBorder="1" applyAlignment="1" applyProtection="1">
      <alignment horizontal="center"/>
      <protection locked="0"/>
    </xf>
    <xf numFmtId="164" fontId="6" fillId="3" borderId="3" xfId="0" applyNumberFormat="1" applyFont="1" applyFill="1" applyBorder="1" applyAlignment="1" applyProtection="1">
      <alignment horizontal="center"/>
      <protection locked="0"/>
    </xf>
    <xf numFmtId="164" fontId="6" fillId="3" borderId="4" xfId="0" applyNumberFormat="1" applyFont="1" applyFill="1" applyBorder="1" applyAlignment="1" applyProtection="1">
      <alignment horizontal="center"/>
      <protection locked="0"/>
    </xf>
    <xf numFmtId="164" fontId="8" fillId="5" borderId="6" xfId="0" applyNumberFormat="1" applyFont="1" applyFill="1" applyBorder="1" applyAlignment="1" applyProtection="1">
      <alignment horizontal="center"/>
      <protection locked="0"/>
    </xf>
    <xf numFmtId="164" fontId="8" fillId="5" borderId="7" xfId="0" applyNumberFormat="1" applyFont="1" applyFill="1" applyBorder="1" applyAlignment="1" applyProtection="1">
      <alignment horizontal="center"/>
      <protection locked="0"/>
    </xf>
    <xf numFmtId="164" fontId="12" fillId="0" borderId="0" xfId="0" applyNumberFormat="1" applyFont="1" applyAlignment="1">
      <alignment horizontal="left" vertical="top"/>
    </xf>
    <xf numFmtId="164" fontId="12" fillId="0" borderId="0" xfId="0" applyNumberFormat="1" applyFont="1" applyAlignment="1">
      <alignment horizontal="left" vertical="top" wrapText="1"/>
    </xf>
    <xf numFmtId="164" fontId="6" fillId="6" borderId="2" xfId="0" applyNumberFormat="1" applyFont="1" applyFill="1" applyBorder="1" applyAlignment="1" applyProtection="1">
      <alignment horizontal="center"/>
      <protection locked="0"/>
    </xf>
    <xf numFmtId="164" fontId="6" fillId="6" borderId="3" xfId="0" applyNumberFormat="1" applyFont="1" applyFill="1" applyBorder="1" applyAlignment="1" applyProtection="1">
      <alignment horizontal="center"/>
      <protection locked="0"/>
    </xf>
    <xf numFmtId="164" fontId="6" fillId="6" borderId="4" xfId="0" applyNumberFormat="1" applyFont="1" applyFill="1" applyBorder="1" applyAlignment="1" applyProtection="1">
      <alignment horizontal="center"/>
      <protection locked="0"/>
    </xf>
    <xf numFmtId="164" fontId="8" fillId="7" borderId="0" xfId="0" applyNumberFormat="1" applyFont="1" applyFill="1" applyAlignment="1">
      <alignment horizontal="center"/>
    </xf>
    <xf numFmtId="164" fontId="8" fillId="0" borderId="32" xfId="0" applyNumberFormat="1" applyFont="1" applyBorder="1" applyAlignment="1">
      <alignment horizontal="center" vertical="center"/>
    </xf>
    <xf numFmtId="164" fontId="8" fillId="0" borderId="36" xfId="0" applyNumberFormat="1" applyFont="1" applyBorder="1" applyAlignment="1">
      <alignment horizontal="center" vertical="center"/>
    </xf>
    <xf numFmtId="164" fontId="8" fillId="0" borderId="32" xfId="0" applyNumberFormat="1" applyFont="1" applyBorder="1" applyAlignment="1">
      <alignment horizontal="center" vertical="center" wrapText="1"/>
    </xf>
    <xf numFmtId="164" fontId="8" fillId="0" borderId="36" xfId="0" applyNumberFormat="1" applyFont="1" applyBorder="1" applyAlignment="1">
      <alignment horizontal="center" vertical="center" wrapText="1"/>
    </xf>
    <xf numFmtId="164" fontId="4" fillId="7" borderId="24" xfId="0" applyNumberFormat="1" applyFont="1" applyFill="1" applyBorder="1" applyAlignment="1">
      <alignment horizontal="left" vertical="center"/>
    </xf>
    <xf numFmtId="0" fontId="22" fillId="0" borderId="65" xfId="0" applyFont="1" applyBorder="1" applyAlignment="1" applyProtection="1">
      <alignment horizontal="left" vertical="center"/>
    </xf>
    <xf numFmtId="0" fontId="22" fillId="0" borderId="66" xfId="0" applyFont="1" applyBorder="1" applyAlignment="1" applyProtection="1">
      <alignment horizontal="left" vertical="center"/>
    </xf>
    <xf numFmtId="0" fontId="22" fillId="0" borderId="45" xfId="0" applyFont="1" applyBorder="1" applyAlignment="1" applyProtection="1">
      <alignment horizontal="left" vertical="center"/>
    </xf>
    <xf numFmtId="0" fontId="22" fillId="0" borderId="46" xfId="0" applyFont="1" applyBorder="1" applyAlignment="1" applyProtection="1">
      <alignment horizontal="left" vertical="center"/>
    </xf>
  </cellXfs>
  <cellStyles count="28">
    <cellStyle name="Calculation" xfId="3" builtinId="22"/>
    <cellStyle name="Comma 2" xfId="12" xr:uid="{CB09EDDD-D044-40CD-8AC2-CC51E05EEFEF}"/>
    <cellStyle name="Comma 2 2" xfId="27" xr:uid="{0C55D144-C4DC-4B4B-A683-02594095C167}"/>
    <cellStyle name="Comma 2 3" xfId="23" xr:uid="{C9621D37-188E-434D-9C3E-5D53CC97547B}"/>
    <cellStyle name="Comma 2 4" xfId="18" xr:uid="{3E73AF45-09B3-4FFB-8305-FEF3764B64F8}"/>
    <cellStyle name="Currency" xfId="1" builtinId="4"/>
    <cellStyle name="Currency 2" xfId="11" xr:uid="{6F13D06C-8A2D-40A5-B25A-9F1D5C5A5915}"/>
    <cellStyle name="Currency 2 2" xfId="26" xr:uid="{2EA3FED6-DB9F-4CFD-8140-1FD4576D3BCD}"/>
    <cellStyle name="Currency 2 3" xfId="22" xr:uid="{A6128C0B-E938-4BF2-A97C-FF0569AEA570}"/>
    <cellStyle name="Currency 2 4" xfId="17" xr:uid="{57F8F68E-B9A9-45A8-9D5E-7B41132EA5D4}"/>
    <cellStyle name="Currency 3" xfId="10" xr:uid="{7A982769-0854-4475-91C3-37760263CB30}"/>
    <cellStyle name="Currency 3 2" xfId="25" xr:uid="{298B7C71-2DC0-4F4A-9AB9-6F3099C91B9E}"/>
    <cellStyle name="Currency 3 3" xfId="21" xr:uid="{97DFCE6A-4A4D-42CB-B44D-61E9D9B6CB26}"/>
    <cellStyle name="Currency 3 4" xfId="16" xr:uid="{10C28C9B-E43B-4C15-BAAE-1D418F327D9D}"/>
    <cellStyle name="Currency 4" xfId="7" xr:uid="{3AD4A24F-3191-434D-B1BB-BF3FB787B0D2}"/>
    <cellStyle name="Currency 4 2" xfId="20" xr:uid="{3A2FC4E7-5F4F-4E89-9934-9A69B52869F7}"/>
    <cellStyle name="Currency 4 3" xfId="15" xr:uid="{9159FA1D-C73B-4116-8CCC-B0E5949A6218}"/>
    <cellStyle name="Currency 5" xfId="6" xr:uid="{752147D1-7B89-4B97-B412-80BC9B3D910A}"/>
    <cellStyle name="Currency 5 2" xfId="24" xr:uid="{E87A4932-DDC1-497E-9BC1-0CE72F7C88D8}"/>
    <cellStyle name="Currency 5 3" xfId="14" xr:uid="{869471E8-E1A2-4C4C-B520-418FFBCEB91A}"/>
    <cellStyle name="Currency 6" xfId="5" xr:uid="{A39B55C5-B1C3-43F6-963B-4382C4452E23}"/>
    <cellStyle name="Currency 6 2" xfId="19" xr:uid="{B97691C4-5707-490D-8601-FEB2CC8EFB63}"/>
    <cellStyle name="Currency 7" xfId="13" xr:uid="{20F412AD-C2ED-4844-A086-BCD8462622CC}"/>
    <cellStyle name="Normal" xfId="0" builtinId="0"/>
    <cellStyle name="Normal 2" xfId="4" xr:uid="{0442DF52-4866-4D1E-B9CB-581ED6D7B4AC}"/>
    <cellStyle name="Normal 3" xfId="8" xr:uid="{375FAEBD-DBF7-4E36-B2B5-6F3E81F86E08}"/>
    <cellStyle name="Percent" xfId="2" builtinId="5"/>
    <cellStyle name="Percent 2" xfId="9" xr:uid="{E592DE18-0AFC-431B-B055-1C02B4154F17}"/>
  </cellStyles>
  <dxfs count="15">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73F0-59EA-4A91-A9EB-560E4BB0EA07}">
  <sheetPr>
    <pageSetUpPr fitToPage="1"/>
  </sheetPr>
  <dimension ref="A1:J87"/>
  <sheetViews>
    <sheetView workbookViewId="0">
      <selection activeCell="A8" sqref="A8:B8"/>
    </sheetView>
  </sheetViews>
  <sheetFormatPr defaultRowHeight="12.5" x14ac:dyDescent="0.35"/>
  <cols>
    <col min="1" max="1" width="15.26953125" style="211" customWidth="1"/>
    <col min="2" max="2" width="100.26953125" style="195" customWidth="1"/>
    <col min="3" max="9" width="8.81640625" style="195"/>
    <col min="10" max="10" width="12.7265625" style="195" customWidth="1"/>
    <col min="11" max="11" width="11.7265625" style="195" customWidth="1"/>
    <col min="12" max="256" width="8.81640625" style="195"/>
    <col min="257" max="257" width="15.26953125" style="195" customWidth="1"/>
    <col min="258" max="258" width="99.453125" style="195" customWidth="1"/>
    <col min="259" max="265" width="8.81640625" style="195"/>
    <col min="266" max="266" width="12.7265625" style="195" customWidth="1"/>
    <col min="267" max="267" width="11.7265625" style="195" customWidth="1"/>
    <col min="268" max="512" width="8.81640625" style="195"/>
    <col min="513" max="513" width="15.26953125" style="195" customWidth="1"/>
    <col min="514" max="514" width="99.453125" style="195" customWidth="1"/>
    <col min="515" max="521" width="8.81640625" style="195"/>
    <col min="522" max="522" width="12.7265625" style="195" customWidth="1"/>
    <col min="523" max="523" width="11.7265625" style="195" customWidth="1"/>
    <col min="524" max="768" width="8.81640625" style="195"/>
    <col min="769" max="769" width="15.26953125" style="195" customWidth="1"/>
    <col min="770" max="770" width="99.453125" style="195" customWidth="1"/>
    <col min="771" max="777" width="8.81640625" style="195"/>
    <col min="778" max="778" width="12.7265625" style="195" customWidth="1"/>
    <col min="779" max="779" width="11.7265625" style="195" customWidth="1"/>
    <col min="780" max="1024" width="8.81640625" style="195"/>
    <col min="1025" max="1025" width="15.26953125" style="195" customWidth="1"/>
    <col min="1026" max="1026" width="99.453125" style="195" customWidth="1"/>
    <col min="1027" max="1033" width="8.81640625" style="195"/>
    <col min="1034" max="1034" width="12.7265625" style="195" customWidth="1"/>
    <col min="1035" max="1035" width="11.7265625" style="195" customWidth="1"/>
    <col min="1036" max="1280" width="8.81640625" style="195"/>
    <col min="1281" max="1281" width="15.26953125" style="195" customWidth="1"/>
    <col min="1282" max="1282" width="99.453125" style="195" customWidth="1"/>
    <col min="1283" max="1289" width="8.81640625" style="195"/>
    <col min="1290" max="1290" width="12.7265625" style="195" customWidth="1"/>
    <col min="1291" max="1291" width="11.7265625" style="195" customWidth="1"/>
    <col min="1292" max="1536" width="8.81640625" style="195"/>
    <col min="1537" max="1537" width="15.26953125" style="195" customWidth="1"/>
    <col min="1538" max="1538" width="99.453125" style="195" customWidth="1"/>
    <col min="1539" max="1545" width="8.81640625" style="195"/>
    <col min="1546" max="1546" width="12.7265625" style="195" customWidth="1"/>
    <col min="1547" max="1547" width="11.7265625" style="195" customWidth="1"/>
    <col min="1548" max="1792" width="8.81640625" style="195"/>
    <col min="1793" max="1793" width="15.26953125" style="195" customWidth="1"/>
    <col min="1794" max="1794" width="99.453125" style="195" customWidth="1"/>
    <col min="1795" max="1801" width="8.81640625" style="195"/>
    <col min="1802" max="1802" width="12.7265625" style="195" customWidth="1"/>
    <col min="1803" max="1803" width="11.7265625" style="195" customWidth="1"/>
    <col min="1804" max="2048" width="8.81640625" style="195"/>
    <col min="2049" max="2049" width="15.26953125" style="195" customWidth="1"/>
    <col min="2050" max="2050" width="99.453125" style="195" customWidth="1"/>
    <col min="2051" max="2057" width="8.81640625" style="195"/>
    <col min="2058" max="2058" width="12.7265625" style="195" customWidth="1"/>
    <col min="2059" max="2059" width="11.7265625" style="195" customWidth="1"/>
    <col min="2060" max="2304" width="8.81640625" style="195"/>
    <col min="2305" max="2305" width="15.26953125" style="195" customWidth="1"/>
    <col min="2306" max="2306" width="99.453125" style="195" customWidth="1"/>
    <col min="2307" max="2313" width="8.81640625" style="195"/>
    <col min="2314" max="2314" width="12.7265625" style="195" customWidth="1"/>
    <col min="2315" max="2315" width="11.7265625" style="195" customWidth="1"/>
    <col min="2316" max="2560" width="8.81640625" style="195"/>
    <col min="2561" max="2561" width="15.26953125" style="195" customWidth="1"/>
    <col min="2562" max="2562" width="99.453125" style="195" customWidth="1"/>
    <col min="2563" max="2569" width="8.81640625" style="195"/>
    <col min="2570" max="2570" width="12.7265625" style="195" customWidth="1"/>
    <col min="2571" max="2571" width="11.7265625" style="195" customWidth="1"/>
    <col min="2572" max="2816" width="8.81640625" style="195"/>
    <col min="2817" max="2817" width="15.26953125" style="195" customWidth="1"/>
    <col min="2818" max="2818" width="99.453125" style="195" customWidth="1"/>
    <col min="2819" max="2825" width="8.81640625" style="195"/>
    <col min="2826" max="2826" width="12.7265625" style="195" customWidth="1"/>
    <col min="2827" max="2827" width="11.7265625" style="195" customWidth="1"/>
    <col min="2828" max="3072" width="8.81640625" style="195"/>
    <col min="3073" max="3073" width="15.26953125" style="195" customWidth="1"/>
    <col min="3074" max="3074" width="99.453125" style="195" customWidth="1"/>
    <col min="3075" max="3081" width="8.81640625" style="195"/>
    <col min="3082" max="3082" width="12.7265625" style="195" customWidth="1"/>
    <col min="3083" max="3083" width="11.7265625" style="195" customWidth="1"/>
    <col min="3084" max="3328" width="8.81640625" style="195"/>
    <col min="3329" max="3329" width="15.26953125" style="195" customWidth="1"/>
    <col min="3330" max="3330" width="99.453125" style="195" customWidth="1"/>
    <col min="3331" max="3337" width="8.81640625" style="195"/>
    <col min="3338" max="3338" width="12.7265625" style="195" customWidth="1"/>
    <col min="3339" max="3339" width="11.7265625" style="195" customWidth="1"/>
    <col min="3340" max="3584" width="8.81640625" style="195"/>
    <col min="3585" max="3585" width="15.26953125" style="195" customWidth="1"/>
    <col min="3586" max="3586" width="99.453125" style="195" customWidth="1"/>
    <col min="3587" max="3593" width="8.81640625" style="195"/>
    <col min="3594" max="3594" width="12.7265625" style="195" customWidth="1"/>
    <col min="3595" max="3595" width="11.7265625" style="195" customWidth="1"/>
    <col min="3596" max="3840" width="8.81640625" style="195"/>
    <col min="3841" max="3841" width="15.26953125" style="195" customWidth="1"/>
    <col min="3842" max="3842" width="99.453125" style="195" customWidth="1"/>
    <col min="3843" max="3849" width="8.81640625" style="195"/>
    <col min="3850" max="3850" width="12.7265625" style="195" customWidth="1"/>
    <col min="3851" max="3851" width="11.7265625" style="195" customWidth="1"/>
    <col min="3852" max="4096" width="8.81640625" style="195"/>
    <col min="4097" max="4097" width="15.26953125" style="195" customWidth="1"/>
    <col min="4098" max="4098" width="99.453125" style="195" customWidth="1"/>
    <col min="4099" max="4105" width="8.81640625" style="195"/>
    <col min="4106" max="4106" width="12.7265625" style="195" customWidth="1"/>
    <col min="4107" max="4107" width="11.7265625" style="195" customWidth="1"/>
    <col min="4108" max="4352" width="8.81640625" style="195"/>
    <col min="4353" max="4353" width="15.26953125" style="195" customWidth="1"/>
    <col min="4354" max="4354" width="99.453125" style="195" customWidth="1"/>
    <col min="4355" max="4361" width="8.81640625" style="195"/>
    <col min="4362" max="4362" width="12.7265625" style="195" customWidth="1"/>
    <col min="4363" max="4363" width="11.7265625" style="195" customWidth="1"/>
    <col min="4364" max="4608" width="8.81640625" style="195"/>
    <col min="4609" max="4609" width="15.26953125" style="195" customWidth="1"/>
    <col min="4610" max="4610" width="99.453125" style="195" customWidth="1"/>
    <col min="4611" max="4617" width="8.81640625" style="195"/>
    <col min="4618" max="4618" width="12.7265625" style="195" customWidth="1"/>
    <col min="4619" max="4619" width="11.7265625" style="195" customWidth="1"/>
    <col min="4620" max="4864" width="8.81640625" style="195"/>
    <col min="4865" max="4865" width="15.26953125" style="195" customWidth="1"/>
    <col min="4866" max="4866" width="99.453125" style="195" customWidth="1"/>
    <col min="4867" max="4873" width="8.81640625" style="195"/>
    <col min="4874" max="4874" width="12.7265625" style="195" customWidth="1"/>
    <col min="4875" max="4875" width="11.7265625" style="195" customWidth="1"/>
    <col min="4876" max="5120" width="8.81640625" style="195"/>
    <col min="5121" max="5121" width="15.26953125" style="195" customWidth="1"/>
    <col min="5122" max="5122" width="99.453125" style="195" customWidth="1"/>
    <col min="5123" max="5129" width="8.81640625" style="195"/>
    <col min="5130" max="5130" width="12.7265625" style="195" customWidth="1"/>
    <col min="5131" max="5131" width="11.7265625" style="195" customWidth="1"/>
    <col min="5132" max="5376" width="8.81640625" style="195"/>
    <col min="5377" max="5377" width="15.26953125" style="195" customWidth="1"/>
    <col min="5378" max="5378" width="99.453125" style="195" customWidth="1"/>
    <col min="5379" max="5385" width="8.81640625" style="195"/>
    <col min="5386" max="5386" width="12.7265625" style="195" customWidth="1"/>
    <col min="5387" max="5387" width="11.7265625" style="195" customWidth="1"/>
    <col min="5388" max="5632" width="8.81640625" style="195"/>
    <col min="5633" max="5633" width="15.26953125" style="195" customWidth="1"/>
    <col min="5634" max="5634" width="99.453125" style="195" customWidth="1"/>
    <col min="5635" max="5641" width="8.81640625" style="195"/>
    <col min="5642" max="5642" width="12.7265625" style="195" customWidth="1"/>
    <col min="5643" max="5643" width="11.7265625" style="195" customWidth="1"/>
    <col min="5644" max="5888" width="8.81640625" style="195"/>
    <col min="5889" max="5889" width="15.26953125" style="195" customWidth="1"/>
    <col min="5890" max="5890" width="99.453125" style="195" customWidth="1"/>
    <col min="5891" max="5897" width="8.81640625" style="195"/>
    <col min="5898" max="5898" width="12.7265625" style="195" customWidth="1"/>
    <col min="5899" max="5899" width="11.7265625" style="195" customWidth="1"/>
    <col min="5900" max="6144" width="8.81640625" style="195"/>
    <col min="6145" max="6145" width="15.26953125" style="195" customWidth="1"/>
    <col min="6146" max="6146" width="99.453125" style="195" customWidth="1"/>
    <col min="6147" max="6153" width="8.81640625" style="195"/>
    <col min="6154" max="6154" width="12.7265625" style="195" customWidth="1"/>
    <col min="6155" max="6155" width="11.7265625" style="195" customWidth="1"/>
    <col min="6156" max="6400" width="8.81640625" style="195"/>
    <col min="6401" max="6401" width="15.26953125" style="195" customWidth="1"/>
    <col min="6402" max="6402" width="99.453125" style="195" customWidth="1"/>
    <col min="6403" max="6409" width="8.81640625" style="195"/>
    <col min="6410" max="6410" width="12.7265625" style="195" customWidth="1"/>
    <col min="6411" max="6411" width="11.7265625" style="195" customWidth="1"/>
    <col min="6412" max="6656" width="8.81640625" style="195"/>
    <col min="6657" max="6657" width="15.26953125" style="195" customWidth="1"/>
    <col min="6658" max="6658" width="99.453125" style="195" customWidth="1"/>
    <col min="6659" max="6665" width="8.81640625" style="195"/>
    <col min="6666" max="6666" width="12.7265625" style="195" customWidth="1"/>
    <col min="6667" max="6667" width="11.7265625" style="195" customWidth="1"/>
    <col min="6668" max="6912" width="8.81640625" style="195"/>
    <col min="6913" max="6913" width="15.26953125" style="195" customWidth="1"/>
    <col min="6914" max="6914" width="99.453125" style="195" customWidth="1"/>
    <col min="6915" max="6921" width="8.81640625" style="195"/>
    <col min="6922" max="6922" width="12.7265625" style="195" customWidth="1"/>
    <col min="6923" max="6923" width="11.7265625" style="195" customWidth="1"/>
    <col min="6924" max="7168" width="8.81640625" style="195"/>
    <col min="7169" max="7169" width="15.26953125" style="195" customWidth="1"/>
    <col min="7170" max="7170" width="99.453125" style="195" customWidth="1"/>
    <col min="7171" max="7177" width="8.81640625" style="195"/>
    <col min="7178" max="7178" width="12.7265625" style="195" customWidth="1"/>
    <col min="7179" max="7179" width="11.7265625" style="195" customWidth="1"/>
    <col min="7180" max="7424" width="8.81640625" style="195"/>
    <col min="7425" max="7425" width="15.26953125" style="195" customWidth="1"/>
    <col min="7426" max="7426" width="99.453125" style="195" customWidth="1"/>
    <col min="7427" max="7433" width="8.81640625" style="195"/>
    <col min="7434" max="7434" width="12.7265625" style="195" customWidth="1"/>
    <col min="7435" max="7435" width="11.7265625" style="195" customWidth="1"/>
    <col min="7436" max="7680" width="8.81640625" style="195"/>
    <col min="7681" max="7681" width="15.26953125" style="195" customWidth="1"/>
    <col min="7682" max="7682" width="99.453125" style="195" customWidth="1"/>
    <col min="7683" max="7689" width="8.81640625" style="195"/>
    <col min="7690" max="7690" width="12.7265625" style="195" customWidth="1"/>
    <col min="7691" max="7691" width="11.7265625" style="195" customWidth="1"/>
    <col min="7692" max="7936" width="8.81640625" style="195"/>
    <col min="7937" max="7937" width="15.26953125" style="195" customWidth="1"/>
    <col min="7938" max="7938" width="99.453125" style="195" customWidth="1"/>
    <col min="7939" max="7945" width="8.81640625" style="195"/>
    <col min="7946" max="7946" width="12.7265625" style="195" customWidth="1"/>
    <col min="7947" max="7947" width="11.7265625" style="195" customWidth="1"/>
    <col min="7948" max="8192" width="8.81640625" style="195"/>
    <col min="8193" max="8193" width="15.26953125" style="195" customWidth="1"/>
    <col min="8194" max="8194" width="99.453125" style="195" customWidth="1"/>
    <col min="8195" max="8201" width="8.81640625" style="195"/>
    <col min="8202" max="8202" width="12.7265625" style="195" customWidth="1"/>
    <col min="8203" max="8203" width="11.7265625" style="195" customWidth="1"/>
    <col min="8204" max="8448" width="8.81640625" style="195"/>
    <col min="8449" max="8449" width="15.26953125" style="195" customWidth="1"/>
    <col min="8450" max="8450" width="99.453125" style="195" customWidth="1"/>
    <col min="8451" max="8457" width="8.81640625" style="195"/>
    <col min="8458" max="8458" width="12.7265625" style="195" customWidth="1"/>
    <col min="8459" max="8459" width="11.7265625" style="195" customWidth="1"/>
    <col min="8460" max="8704" width="8.81640625" style="195"/>
    <col min="8705" max="8705" width="15.26953125" style="195" customWidth="1"/>
    <col min="8706" max="8706" width="99.453125" style="195" customWidth="1"/>
    <col min="8707" max="8713" width="8.81640625" style="195"/>
    <col min="8714" max="8714" width="12.7265625" style="195" customWidth="1"/>
    <col min="8715" max="8715" width="11.7265625" style="195" customWidth="1"/>
    <col min="8716" max="8960" width="8.81640625" style="195"/>
    <col min="8961" max="8961" width="15.26953125" style="195" customWidth="1"/>
    <col min="8962" max="8962" width="99.453125" style="195" customWidth="1"/>
    <col min="8963" max="8969" width="8.81640625" style="195"/>
    <col min="8970" max="8970" width="12.7265625" style="195" customWidth="1"/>
    <col min="8971" max="8971" width="11.7265625" style="195" customWidth="1"/>
    <col min="8972" max="9216" width="8.81640625" style="195"/>
    <col min="9217" max="9217" width="15.26953125" style="195" customWidth="1"/>
    <col min="9218" max="9218" width="99.453125" style="195" customWidth="1"/>
    <col min="9219" max="9225" width="8.81640625" style="195"/>
    <col min="9226" max="9226" width="12.7265625" style="195" customWidth="1"/>
    <col min="9227" max="9227" width="11.7265625" style="195" customWidth="1"/>
    <col min="9228" max="9472" width="8.81640625" style="195"/>
    <col min="9473" max="9473" width="15.26953125" style="195" customWidth="1"/>
    <col min="9474" max="9474" width="99.453125" style="195" customWidth="1"/>
    <col min="9475" max="9481" width="8.81640625" style="195"/>
    <col min="9482" max="9482" width="12.7265625" style="195" customWidth="1"/>
    <col min="9483" max="9483" width="11.7265625" style="195" customWidth="1"/>
    <col min="9484" max="9728" width="8.81640625" style="195"/>
    <col min="9729" max="9729" width="15.26953125" style="195" customWidth="1"/>
    <col min="9730" max="9730" width="99.453125" style="195" customWidth="1"/>
    <col min="9731" max="9737" width="8.81640625" style="195"/>
    <col min="9738" max="9738" width="12.7265625" style="195" customWidth="1"/>
    <col min="9739" max="9739" width="11.7265625" style="195" customWidth="1"/>
    <col min="9740" max="9984" width="8.81640625" style="195"/>
    <col min="9985" max="9985" width="15.26953125" style="195" customWidth="1"/>
    <col min="9986" max="9986" width="99.453125" style="195" customWidth="1"/>
    <col min="9987" max="9993" width="8.81640625" style="195"/>
    <col min="9994" max="9994" width="12.7265625" style="195" customWidth="1"/>
    <col min="9995" max="9995" width="11.7265625" style="195" customWidth="1"/>
    <col min="9996" max="10240" width="8.81640625" style="195"/>
    <col min="10241" max="10241" width="15.26953125" style="195" customWidth="1"/>
    <col min="10242" max="10242" width="99.453125" style="195" customWidth="1"/>
    <col min="10243" max="10249" width="8.81640625" style="195"/>
    <col min="10250" max="10250" width="12.7265625" style="195" customWidth="1"/>
    <col min="10251" max="10251" width="11.7265625" style="195" customWidth="1"/>
    <col min="10252" max="10496" width="8.81640625" style="195"/>
    <col min="10497" max="10497" width="15.26953125" style="195" customWidth="1"/>
    <col min="10498" max="10498" width="99.453125" style="195" customWidth="1"/>
    <col min="10499" max="10505" width="8.81640625" style="195"/>
    <col min="10506" max="10506" width="12.7265625" style="195" customWidth="1"/>
    <col min="10507" max="10507" width="11.7265625" style="195" customWidth="1"/>
    <col min="10508" max="10752" width="8.81640625" style="195"/>
    <col min="10753" max="10753" width="15.26953125" style="195" customWidth="1"/>
    <col min="10754" max="10754" width="99.453125" style="195" customWidth="1"/>
    <col min="10755" max="10761" width="8.81640625" style="195"/>
    <col min="10762" max="10762" width="12.7265625" style="195" customWidth="1"/>
    <col min="10763" max="10763" width="11.7265625" style="195" customWidth="1"/>
    <col min="10764" max="11008" width="8.81640625" style="195"/>
    <col min="11009" max="11009" width="15.26953125" style="195" customWidth="1"/>
    <col min="11010" max="11010" width="99.453125" style="195" customWidth="1"/>
    <col min="11011" max="11017" width="8.81640625" style="195"/>
    <col min="11018" max="11018" width="12.7265625" style="195" customWidth="1"/>
    <col min="11019" max="11019" width="11.7265625" style="195" customWidth="1"/>
    <col min="11020" max="11264" width="8.81640625" style="195"/>
    <col min="11265" max="11265" width="15.26953125" style="195" customWidth="1"/>
    <col min="11266" max="11266" width="99.453125" style="195" customWidth="1"/>
    <col min="11267" max="11273" width="8.81640625" style="195"/>
    <col min="11274" max="11274" width="12.7265625" style="195" customWidth="1"/>
    <col min="11275" max="11275" width="11.7265625" style="195" customWidth="1"/>
    <col min="11276" max="11520" width="8.81640625" style="195"/>
    <col min="11521" max="11521" width="15.26953125" style="195" customWidth="1"/>
    <col min="11522" max="11522" width="99.453125" style="195" customWidth="1"/>
    <col min="11523" max="11529" width="8.81640625" style="195"/>
    <col min="11530" max="11530" width="12.7265625" style="195" customWidth="1"/>
    <col min="11531" max="11531" width="11.7265625" style="195" customWidth="1"/>
    <col min="11532" max="11776" width="8.81640625" style="195"/>
    <col min="11777" max="11777" width="15.26953125" style="195" customWidth="1"/>
    <col min="11778" max="11778" width="99.453125" style="195" customWidth="1"/>
    <col min="11779" max="11785" width="8.81640625" style="195"/>
    <col min="11786" max="11786" width="12.7265625" style="195" customWidth="1"/>
    <col min="11787" max="11787" width="11.7265625" style="195" customWidth="1"/>
    <col min="11788" max="12032" width="8.81640625" style="195"/>
    <col min="12033" max="12033" width="15.26953125" style="195" customWidth="1"/>
    <col min="12034" max="12034" width="99.453125" style="195" customWidth="1"/>
    <col min="12035" max="12041" width="8.81640625" style="195"/>
    <col min="12042" max="12042" width="12.7265625" style="195" customWidth="1"/>
    <col min="12043" max="12043" width="11.7265625" style="195" customWidth="1"/>
    <col min="12044" max="12288" width="8.81640625" style="195"/>
    <col min="12289" max="12289" width="15.26953125" style="195" customWidth="1"/>
    <col min="12290" max="12290" width="99.453125" style="195" customWidth="1"/>
    <col min="12291" max="12297" width="8.81640625" style="195"/>
    <col min="12298" max="12298" width="12.7265625" style="195" customWidth="1"/>
    <col min="12299" max="12299" width="11.7265625" style="195" customWidth="1"/>
    <col min="12300" max="12544" width="8.81640625" style="195"/>
    <col min="12545" max="12545" width="15.26953125" style="195" customWidth="1"/>
    <col min="12546" max="12546" width="99.453125" style="195" customWidth="1"/>
    <col min="12547" max="12553" width="8.81640625" style="195"/>
    <col min="12554" max="12554" width="12.7265625" style="195" customWidth="1"/>
    <col min="12555" max="12555" width="11.7265625" style="195" customWidth="1"/>
    <col min="12556" max="12800" width="8.81640625" style="195"/>
    <col min="12801" max="12801" width="15.26953125" style="195" customWidth="1"/>
    <col min="12802" max="12802" width="99.453125" style="195" customWidth="1"/>
    <col min="12803" max="12809" width="8.81640625" style="195"/>
    <col min="12810" max="12810" width="12.7265625" style="195" customWidth="1"/>
    <col min="12811" max="12811" width="11.7265625" style="195" customWidth="1"/>
    <col min="12812" max="13056" width="8.81640625" style="195"/>
    <col min="13057" max="13057" width="15.26953125" style="195" customWidth="1"/>
    <col min="13058" max="13058" width="99.453125" style="195" customWidth="1"/>
    <col min="13059" max="13065" width="8.81640625" style="195"/>
    <col min="13066" max="13066" width="12.7265625" style="195" customWidth="1"/>
    <col min="13067" max="13067" width="11.7265625" style="195" customWidth="1"/>
    <col min="13068" max="13312" width="8.81640625" style="195"/>
    <col min="13313" max="13313" width="15.26953125" style="195" customWidth="1"/>
    <col min="13314" max="13314" width="99.453125" style="195" customWidth="1"/>
    <col min="13315" max="13321" width="8.81640625" style="195"/>
    <col min="13322" max="13322" width="12.7265625" style="195" customWidth="1"/>
    <col min="13323" max="13323" width="11.7265625" style="195" customWidth="1"/>
    <col min="13324" max="13568" width="8.81640625" style="195"/>
    <col min="13569" max="13569" width="15.26953125" style="195" customWidth="1"/>
    <col min="13570" max="13570" width="99.453125" style="195" customWidth="1"/>
    <col min="13571" max="13577" width="8.81640625" style="195"/>
    <col min="13578" max="13578" width="12.7265625" style="195" customWidth="1"/>
    <col min="13579" max="13579" width="11.7265625" style="195" customWidth="1"/>
    <col min="13580" max="13824" width="8.81640625" style="195"/>
    <col min="13825" max="13825" width="15.26953125" style="195" customWidth="1"/>
    <col min="13826" max="13826" width="99.453125" style="195" customWidth="1"/>
    <col min="13827" max="13833" width="8.81640625" style="195"/>
    <col min="13834" max="13834" width="12.7265625" style="195" customWidth="1"/>
    <col min="13835" max="13835" width="11.7265625" style="195" customWidth="1"/>
    <col min="13836" max="14080" width="8.81640625" style="195"/>
    <col min="14081" max="14081" width="15.26953125" style="195" customWidth="1"/>
    <col min="14082" max="14082" width="99.453125" style="195" customWidth="1"/>
    <col min="14083" max="14089" width="8.81640625" style="195"/>
    <col min="14090" max="14090" width="12.7265625" style="195" customWidth="1"/>
    <col min="14091" max="14091" width="11.7265625" style="195" customWidth="1"/>
    <col min="14092" max="14336" width="8.81640625" style="195"/>
    <col min="14337" max="14337" width="15.26953125" style="195" customWidth="1"/>
    <col min="14338" max="14338" width="99.453125" style="195" customWidth="1"/>
    <col min="14339" max="14345" width="8.81640625" style="195"/>
    <col min="14346" max="14346" width="12.7265625" style="195" customWidth="1"/>
    <col min="14347" max="14347" width="11.7265625" style="195" customWidth="1"/>
    <col min="14348" max="14592" width="8.81640625" style="195"/>
    <col min="14593" max="14593" width="15.26953125" style="195" customWidth="1"/>
    <col min="14594" max="14594" width="99.453125" style="195" customWidth="1"/>
    <col min="14595" max="14601" width="8.81640625" style="195"/>
    <col min="14602" max="14602" width="12.7265625" style="195" customWidth="1"/>
    <col min="14603" max="14603" width="11.7265625" style="195" customWidth="1"/>
    <col min="14604" max="14848" width="8.81640625" style="195"/>
    <col min="14849" max="14849" width="15.26953125" style="195" customWidth="1"/>
    <col min="14850" max="14850" width="99.453125" style="195" customWidth="1"/>
    <col min="14851" max="14857" width="8.81640625" style="195"/>
    <col min="14858" max="14858" width="12.7265625" style="195" customWidth="1"/>
    <col min="14859" max="14859" width="11.7265625" style="195" customWidth="1"/>
    <col min="14860" max="15104" width="8.81640625" style="195"/>
    <col min="15105" max="15105" width="15.26953125" style="195" customWidth="1"/>
    <col min="15106" max="15106" width="99.453125" style="195" customWidth="1"/>
    <col min="15107" max="15113" width="8.81640625" style="195"/>
    <col min="15114" max="15114" width="12.7265625" style="195" customWidth="1"/>
    <col min="15115" max="15115" width="11.7265625" style="195" customWidth="1"/>
    <col min="15116" max="15360" width="8.81640625" style="195"/>
    <col min="15361" max="15361" width="15.26953125" style="195" customWidth="1"/>
    <col min="15362" max="15362" width="99.453125" style="195" customWidth="1"/>
    <col min="15363" max="15369" width="8.81640625" style="195"/>
    <col min="15370" max="15370" width="12.7265625" style="195" customWidth="1"/>
    <col min="15371" max="15371" width="11.7265625" style="195" customWidth="1"/>
    <col min="15372" max="15616" width="8.81640625" style="195"/>
    <col min="15617" max="15617" width="15.26953125" style="195" customWidth="1"/>
    <col min="15618" max="15618" width="99.453125" style="195" customWidth="1"/>
    <col min="15619" max="15625" width="8.81640625" style="195"/>
    <col min="15626" max="15626" width="12.7265625" style="195" customWidth="1"/>
    <col min="15627" max="15627" width="11.7265625" style="195" customWidth="1"/>
    <col min="15628" max="15872" width="8.81640625" style="195"/>
    <col min="15873" max="15873" width="15.26953125" style="195" customWidth="1"/>
    <col min="15874" max="15874" width="99.453125" style="195" customWidth="1"/>
    <col min="15875" max="15881" width="8.81640625" style="195"/>
    <col min="15882" max="15882" width="12.7265625" style="195" customWidth="1"/>
    <col min="15883" max="15883" width="11.7265625" style="195" customWidth="1"/>
    <col min="15884" max="16128" width="8.81640625" style="195"/>
    <col min="16129" max="16129" width="15.26953125" style="195" customWidth="1"/>
    <col min="16130" max="16130" width="99.453125" style="195" customWidth="1"/>
    <col min="16131" max="16137" width="8.81640625" style="195"/>
    <col min="16138" max="16138" width="12.7265625" style="195" customWidth="1"/>
    <col min="16139" max="16139" width="11.7265625" style="195" customWidth="1"/>
    <col min="16140" max="16384" width="8.81640625" style="195"/>
  </cols>
  <sheetData>
    <row r="1" spans="1:10" ht="15.5" x14ac:dyDescent="0.35">
      <c r="A1" s="468" t="s">
        <v>264</v>
      </c>
      <c r="B1" s="469"/>
      <c r="C1" s="194"/>
      <c r="D1" s="194"/>
      <c r="E1" s="194"/>
      <c r="F1" s="194"/>
      <c r="G1" s="194"/>
      <c r="H1" s="194"/>
      <c r="I1" s="194"/>
      <c r="J1" s="194"/>
    </row>
    <row r="2" spans="1:10" ht="11.25" customHeight="1" thickBot="1" x14ac:dyDescent="0.4">
      <c r="A2" s="196"/>
      <c r="B2" s="197"/>
      <c r="C2" s="194"/>
      <c r="D2" s="194"/>
      <c r="E2" s="194"/>
      <c r="F2" s="194"/>
      <c r="G2" s="194"/>
      <c r="H2" s="194"/>
      <c r="I2" s="194"/>
      <c r="J2" s="194"/>
    </row>
    <row r="3" spans="1:10" s="199" customFormat="1" ht="19.899999999999999" customHeight="1" x14ac:dyDescent="0.35">
      <c r="A3" s="470" t="s">
        <v>108</v>
      </c>
      <c r="B3" s="471"/>
      <c r="C3" s="198"/>
      <c r="D3" s="198"/>
      <c r="E3" s="198"/>
      <c r="F3" s="198"/>
      <c r="G3" s="198"/>
      <c r="H3" s="198"/>
      <c r="I3" s="198"/>
      <c r="J3" s="198"/>
    </row>
    <row r="4" spans="1:10" s="199" customFormat="1" ht="20.25" customHeight="1" x14ac:dyDescent="0.35">
      <c r="A4" s="472" t="s">
        <v>109</v>
      </c>
      <c r="B4" s="473"/>
      <c r="C4" s="198"/>
      <c r="D4" s="198"/>
      <c r="E4" s="198"/>
      <c r="F4" s="198"/>
      <c r="G4" s="198"/>
      <c r="H4" s="198"/>
      <c r="I4" s="198"/>
      <c r="J4" s="198"/>
    </row>
    <row r="5" spans="1:10" s="199" customFormat="1" ht="20.25" customHeight="1" x14ac:dyDescent="0.35">
      <c r="A5" s="200" t="s">
        <v>110</v>
      </c>
      <c r="B5" s="201"/>
      <c r="C5" s="198"/>
      <c r="D5" s="198"/>
      <c r="E5" s="198"/>
      <c r="F5" s="198"/>
      <c r="G5" s="198"/>
      <c r="H5" s="198"/>
      <c r="I5" s="198"/>
      <c r="J5" s="198"/>
    </row>
    <row r="6" spans="1:10" s="199" customFormat="1" ht="20.25" customHeight="1" x14ac:dyDescent="0.35">
      <c r="A6" s="482" t="s">
        <v>186</v>
      </c>
      <c r="B6" s="483"/>
      <c r="C6" s="198"/>
      <c r="D6" s="198"/>
      <c r="E6" s="198"/>
      <c r="F6" s="198"/>
      <c r="G6" s="198"/>
      <c r="H6" s="198"/>
      <c r="I6" s="198"/>
      <c r="J6" s="198"/>
    </row>
    <row r="7" spans="1:10" ht="34.5" customHeight="1" thickBot="1" x14ac:dyDescent="0.4">
      <c r="A7" s="474" t="s">
        <v>164</v>
      </c>
      <c r="B7" s="475"/>
      <c r="C7" s="194"/>
      <c r="D7" s="194"/>
      <c r="E7" s="194"/>
      <c r="F7" s="194"/>
      <c r="G7" s="194"/>
      <c r="H7" s="194"/>
      <c r="I7" s="194"/>
      <c r="J7" s="194"/>
    </row>
    <row r="8" spans="1:10" ht="49.9" customHeight="1" thickBot="1" x14ac:dyDescent="0.4">
      <c r="A8" s="476" t="s">
        <v>254</v>
      </c>
      <c r="B8" s="477"/>
      <c r="C8" s="194"/>
      <c r="D8" s="194"/>
      <c r="E8" s="194"/>
      <c r="F8" s="194"/>
      <c r="G8" s="194"/>
      <c r="H8" s="194"/>
      <c r="I8" s="194"/>
      <c r="J8" s="194"/>
    </row>
    <row r="9" spans="1:10" ht="15" customHeight="1" thickBot="1" x14ac:dyDescent="0.4">
      <c r="A9" s="202" t="s">
        <v>111</v>
      </c>
      <c r="B9" s="203"/>
      <c r="C9" s="194"/>
      <c r="D9" s="194"/>
      <c r="E9" s="194"/>
      <c r="F9" s="194"/>
      <c r="G9" s="194"/>
      <c r="H9" s="194"/>
      <c r="I9" s="194"/>
      <c r="J9" s="194"/>
    </row>
    <row r="10" spans="1:10" ht="12.75" customHeight="1" x14ac:dyDescent="0.35">
      <c r="A10" s="204"/>
      <c r="C10" s="194"/>
      <c r="D10" s="194"/>
      <c r="E10" s="194"/>
      <c r="F10" s="194"/>
      <c r="G10" s="194"/>
      <c r="H10" s="194"/>
      <c r="I10" s="194"/>
      <c r="J10" s="194"/>
    </row>
    <row r="11" spans="1:10" ht="31.15" customHeight="1" x14ac:dyDescent="0.35">
      <c r="A11" s="205" t="s">
        <v>112</v>
      </c>
      <c r="B11" s="206" t="s">
        <v>265</v>
      </c>
      <c r="C11" s="194"/>
      <c r="D11" s="194"/>
      <c r="E11" s="194"/>
      <c r="F11" s="194"/>
      <c r="G11" s="194"/>
      <c r="H11" s="194"/>
      <c r="I11" s="194"/>
      <c r="J11" s="194"/>
    </row>
    <row r="12" spans="1:10" ht="13.5" customHeight="1" x14ac:dyDescent="0.35">
      <c r="A12" s="207"/>
      <c r="B12" s="208"/>
      <c r="C12" s="194"/>
      <c r="D12" s="194"/>
      <c r="E12" s="194"/>
      <c r="F12" s="194"/>
      <c r="G12" s="194"/>
      <c r="H12" s="194"/>
      <c r="I12" s="194"/>
      <c r="J12" s="194"/>
    </row>
    <row r="13" spans="1:10" ht="13.5" customHeight="1" x14ac:dyDescent="0.35">
      <c r="A13" s="478" t="s">
        <v>113</v>
      </c>
      <c r="B13" s="479"/>
      <c r="C13" s="194"/>
      <c r="D13" s="194"/>
      <c r="E13" s="194"/>
      <c r="F13" s="194"/>
      <c r="G13" s="194"/>
      <c r="H13" s="194"/>
      <c r="I13" s="194"/>
      <c r="J13" s="194"/>
    </row>
    <row r="14" spans="1:10" ht="32.65" customHeight="1" x14ac:dyDescent="0.35">
      <c r="A14" s="453" t="s">
        <v>187</v>
      </c>
      <c r="B14" s="454"/>
      <c r="C14" s="194"/>
      <c r="D14" s="194"/>
      <c r="E14" s="194"/>
      <c r="F14" s="194"/>
      <c r="G14" s="194"/>
      <c r="H14" s="194"/>
      <c r="I14" s="194"/>
      <c r="J14" s="194"/>
    </row>
    <row r="15" spans="1:10" ht="13.5" customHeight="1" x14ac:dyDescent="0.35">
      <c r="A15" s="207"/>
      <c r="B15" s="208"/>
      <c r="C15" s="194"/>
      <c r="D15" s="194"/>
      <c r="E15" s="194"/>
      <c r="F15" s="194"/>
      <c r="G15" s="194"/>
      <c r="H15" s="194"/>
      <c r="I15" s="194"/>
      <c r="J15" s="194"/>
    </row>
    <row r="16" spans="1:10" ht="14.25" customHeight="1" x14ac:dyDescent="0.3">
      <c r="A16" s="209" t="s">
        <v>267</v>
      </c>
      <c r="B16" s="210"/>
      <c r="C16" s="194"/>
      <c r="D16" s="194"/>
      <c r="E16" s="194"/>
      <c r="F16" s="194"/>
      <c r="G16" s="194"/>
      <c r="H16" s="194"/>
      <c r="I16" s="194"/>
      <c r="J16" s="194"/>
    </row>
    <row r="17" spans="1:10" ht="25.15" customHeight="1" x14ac:dyDescent="0.35">
      <c r="A17" s="480" t="s">
        <v>255</v>
      </c>
      <c r="B17" s="481"/>
      <c r="C17" s="194"/>
      <c r="D17" s="194"/>
      <c r="E17" s="194"/>
      <c r="F17" s="194"/>
      <c r="G17" s="194"/>
      <c r="H17" s="194"/>
      <c r="I17" s="194"/>
      <c r="J17" s="194"/>
    </row>
    <row r="18" spans="1:10" ht="12.75" customHeight="1" x14ac:dyDescent="0.35">
      <c r="B18" s="212"/>
      <c r="C18" s="194"/>
      <c r="D18" s="194"/>
      <c r="E18" s="194"/>
      <c r="F18" s="194"/>
      <c r="G18" s="194"/>
      <c r="H18" s="194"/>
      <c r="I18" s="194"/>
      <c r="J18" s="194"/>
    </row>
    <row r="19" spans="1:10" ht="15.5" x14ac:dyDescent="0.3">
      <c r="A19" s="213" t="s">
        <v>268</v>
      </c>
      <c r="B19" s="214"/>
      <c r="C19" s="194"/>
      <c r="D19" s="194"/>
      <c r="E19" s="194"/>
      <c r="F19" s="194"/>
      <c r="G19" s="194"/>
      <c r="H19" s="194"/>
      <c r="I19" s="194"/>
      <c r="J19" s="194"/>
    </row>
    <row r="20" spans="1:10" ht="15.5" x14ac:dyDescent="0.35">
      <c r="A20" s="466" t="s">
        <v>269</v>
      </c>
      <c r="B20" s="467"/>
      <c r="C20" s="194"/>
      <c r="D20" s="194"/>
      <c r="E20" s="194"/>
      <c r="F20" s="194"/>
      <c r="G20" s="194"/>
      <c r="H20" s="194"/>
      <c r="I20" s="194"/>
      <c r="J20" s="194"/>
    </row>
    <row r="21" spans="1:10" ht="38.65" customHeight="1" x14ac:dyDescent="0.35">
      <c r="A21" s="455" t="s">
        <v>188</v>
      </c>
      <c r="B21" s="456"/>
      <c r="C21" s="194"/>
      <c r="D21" s="194"/>
      <c r="E21" s="194"/>
      <c r="F21" s="194"/>
      <c r="G21" s="194"/>
      <c r="H21" s="194"/>
      <c r="I21" s="194"/>
      <c r="J21" s="194"/>
    </row>
    <row r="22" spans="1:10" ht="12.75" customHeight="1" x14ac:dyDescent="0.35">
      <c r="B22" s="212"/>
      <c r="C22" s="194"/>
      <c r="D22" s="194"/>
      <c r="E22" s="194"/>
      <c r="F22" s="194"/>
      <c r="G22" s="194"/>
      <c r="H22" s="194"/>
      <c r="I22" s="194"/>
      <c r="J22" s="194"/>
    </row>
    <row r="23" spans="1:10" ht="15.5" x14ac:dyDescent="0.35">
      <c r="A23" s="386" t="s">
        <v>114</v>
      </c>
      <c r="B23" s="215"/>
      <c r="C23" s="194"/>
      <c r="D23" s="194"/>
      <c r="E23" s="194"/>
      <c r="F23" s="194"/>
      <c r="G23" s="194"/>
      <c r="H23" s="194"/>
      <c r="I23" s="194"/>
      <c r="J23" s="194"/>
    </row>
    <row r="24" spans="1:10" ht="15.5" x14ac:dyDescent="0.35">
      <c r="A24" s="216" t="s">
        <v>189</v>
      </c>
      <c r="B24" s="217"/>
      <c r="C24" s="194"/>
      <c r="D24" s="194"/>
      <c r="E24" s="194"/>
      <c r="F24" s="194"/>
      <c r="G24" s="194"/>
      <c r="H24" s="194"/>
      <c r="I24" s="194"/>
      <c r="J24" s="194"/>
    </row>
    <row r="25" spans="1:10" ht="32.65" customHeight="1" x14ac:dyDescent="0.35">
      <c r="A25" s="457" t="s">
        <v>115</v>
      </c>
      <c r="B25" s="454"/>
      <c r="C25" s="194"/>
      <c r="D25" s="194"/>
      <c r="E25" s="194"/>
      <c r="F25" s="194"/>
      <c r="G25" s="194"/>
      <c r="H25" s="194"/>
      <c r="I25" s="194"/>
      <c r="J25" s="194"/>
    </row>
    <row r="26" spans="1:10" ht="42" customHeight="1" x14ac:dyDescent="0.35">
      <c r="A26" s="206" t="s">
        <v>190</v>
      </c>
      <c r="B26" s="383" t="s">
        <v>270</v>
      </c>
      <c r="C26" s="194"/>
      <c r="D26" s="194"/>
      <c r="E26" s="194"/>
      <c r="F26" s="194"/>
      <c r="G26" s="194"/>
      <c r="H26" s="194"/>
      <c r="I26" s="194"/>
      <c r="J26" s="194"/>
    </row>
    <row r="27" spans="1:10" ht="32.65" customHeight="1" x14ac:dyDescent="0.35">
      <c r="A27" s="206" t="s">
        <v>116</v>
      </c>
      <c r="B27" s="395" t="s">
        <v>286</v>
      </c>
      <c r="C27" s="194"/>
      <c r="D27" s="194"/>
      <c r="E27" s="194"/>
      <c r="F27" s="194"/>
      <c r="G27" s="194"/>
      <c r="H27" s="194"/>
      <c r="I27" s="194"/>
      <c r="J27" s="194"/>
    </row>
    <row r="28" spans="1:10" ht="41.5" customHeight="1" x14ac:dyDescent="0.35">
      <c r="A28" s="206" t="s">
        <v>287</v>
      </c>
      <c r="B28" s="395" t="s">
        <v>275</v>
      </c>
      <c r="C28" s="194"/>
      <c r="D28" s="194"/>
      <c r="E28" s="194"/>
      <c r="F28" s="194"/>
      <c r="G28" s="194"/>
      <c r="H28" s="194"/>
      <c r="I28" s="194"/>
      <c r="J28" s="194"/>
    </row>
    <row r="29" spans="1:10" ht="41.5" customHeight="1" x14ac:dyDescent="0.35">
      <c r="A29" s="206" t="s">
        <v>288</v>
      </c>
      <c r="B29" s="395" t="s">
        <v>273</v>
      </c>
      <c r="C29" s="194"/>
      <c r="D29" s="194"/>
      <c r="E29" s="194"/>
      <c r="F29" s="194"/>
      <c r="G29" s="194"/>
      <c r="H29" s="194"/>
      <c r="I29" s="194"/>
      <c r="J29" s="194"/>
    </row>
    <row r="30" spans="1:10" ht="32.65" customHeight="1" x14ac:dyDescent="0.35">
      <c r="A30" s="206" t="s">
        <v>117</v>
      </c>
      <c r="B30" s="218" t="s">
        <v>191</v>
      </c>
      <c r="C30" s="194"/>
      <c r="D30" s="194"/>
      <c r="E30" s="194"/>
      <c r="F30" s="194"/>
      <c r="G30" s="194"/>
      <c r="H30" s="194"/>
      <c r="I30" s="194"/>
      <c r="J30" s="194"/>
    </row>
    <row r="31" spans="1:10" ht="33.65" customHeight="1" x14ac:dyDescent="0.35">
      <c r="A31" s="206" t="s">
        <v>118</v>
      </c>
      <c r="B31" s="218" t="s">
        <v>192</v>
      </c>
      <c r="C31" s="194"/>
      <c r="D31" s="194"/>
      <c r="E31" s="194"/>
      <c r="F31" s="194"/>
      <c r="G31" s="194"/>
      <c r="H31" s="194"/>
      <c r="I31" s="194"/>
      <c r="J31" s="194"/>
    </row>
    <row r="32" spans="1:10" ht="40.5" customHeight="1" x14ac:dyDescent="0.35">
      <c r="A32" s="206" t="s">
        <v>193</v>
      </c>
      <c r="B32" s="218" t="s">
        <v>289</v>
      </c>
      <c r="C32" s="194"/>
      <c r="D32" s="194"/>
      <c r="E32" s="194"/>
      <c r="F32" s="194"/>
      <c r="G32" s="194"/>
      <c r="H32" s="194"/>
      <c r="I32" s="194"/>
      <c r="J32" s="194"/>
    </row>
    <row r="33" spans="1:10" ht="40.5" customHeight="1" x14ac:dyDescent="0.35">
      <c r="A33" s="206" t="s">
        <v>194</v>
      </c>
      <c r="B33" s="218" t="s">
        <v>289</v>
      </c>
      <c r="C33" s="194"/>
      <c r="D33" s="194"/>
      <c r="E33" s="194"/>
      <c r="F33" s="194"/>
      <c r="G33" s="194"/>
      <c r="H33" s="194"/>
      <c r="I33" s="194"/>
      <c r="J33" s="194"/>
    </row>
    <row r="34" spans="1:10" ht="31.9" customHeight="1" x14ac:dyDescent="0.35">
      <c r="A34" s="219" t="s">
        <v>119</v>
      </c>
      <c r="B34" s="218" t="s">
        <v>195</v>
      </c>
      <c r="C34" s="194"/>
      <c r="D34" s="194"/>
      <c r="E34" s="194"/>
      <c r="F34" s="194"/>
      <c r="G34" s="194"/>
      <c r="H34" s="194"/>
      <c r="I34" s="194"/>
      <c r="J34" s="194"/>
    </row>
    <row r="35" spans="1:10" ht="31.9" customHeight="1" x14ac:dyDescent="0.35">
      <c r="A35" s="219" t="s">
        <v>120</v>
      </c>
      <c r="B35" s="218" t="s">
        <v>290</v>
      </c>
      <c r="C35" s="194"/>
      <c r="D35" s="194"/>
      <c r="E35" s="194"/>
      <c r="F35" s="194"/>
      <c r="G35" s="194"/>
      <c r="H35" s="194"/>
      <c r="I35" s="194"/>
      <c r="J35" s="194"/>
    </row>
    <row r="36" spans="1:10" ht="15.5" x14ac:dyDescent="0.35">
      <c r="A36" s="220"/>
      <c r="B36" s="221"/>
      <c r="C36" s="194"/>
      <c r="D36" s="194"/>
      <c r="E36" s="194"/>
      <c r="F36" s="194"/>
      <c r="G36" s="194"/>
      <c r="H36" s="194"/>
      <c r="I36" s="194"/>
      <c r="J36" s="194"/>
    </row>
    <row r="37" spans="1:10" ht="15.5" x14ac:dyDescent="0.35">
      <c r="A37" s="216" t="s">
        <v>196</v>
      </c>
      <c r="B37" s="217"/>
      <c r="C37" s="194"/>
      <c r="D37" s="194"/>
      <c r="E37" s="194"/>
      <c r="F37" s="194"/>
      <c r="G37" s="194"/>
      <c r="H37" s="194"/>
      <c r="I37" s="194"/>
      <c r="J37" s="194"/>
    </row>
    <row r="38" spans="1:10" ht="15.5" x14ac:dyDescent="0.35">
      <c r="A38" s="219" t="s">
        <v>199</v>
      </c>
      <c r="B38" s="222"/>
      <c r="C38" s="194"/>
      <c r="D38" s="194"/>
      <c r="E38" s="194"/>
      <c r="F38" s="194"/>
      <c r="G38" s="194"/>
      <c r="H38" s="194"/>
      <c r="I38" s="194"/>
      <c r="J38" s="194"/>
    </row>
    <row r="39" spans="1:10" ht="15.5" x14ac:dyDescent="0.35">
      <c r="A39" s="220"/>
      <c r="B39" s="223"/>
      <c r="C39" s="194"/>
      <c r="D39" s="194"/>
      <c r="E39" s="194"/>
      <c r="F39" s="194"/>
      <c r="G39" s="194"/>
      <c r="H39" s="194"/>
      <c r="I39" s="194"/>
      <c r="J39" s="194"/>
    </row>
    <row r="40" spans="1:10" ht="15.5" x14ac:dyDescent="0.35">
      <c r="A40" s="216" t="s">
        <v>121</v>
      </c>
      <c r="B40" s="217"/>
      <c r="C40" s="194"/>
      <c r="D40" s="194"/>
      <c r="E40" s="194"/>
      <c r="F40" s="194"/>
      <c r="G40" s="194"/>
      <c r="H40" s="194"/>
      <c r="I40" s="194"/>
      <c r="J40" s="194"/>
    </row>
    <row r="41" spans="1:10" ht="15.5" x14ac:dyDescent="0.35">
      <c r="A41" s="219" t="s">
        <v>122</v>
      </c>
      <c r="B41" s="218"/>
      <c r="C41" s="194"/>
      <c r="D41" s="194"/>
      <c r="E41" s="194"/>
      <c r="F41" s="194"/>
      <c r="G41" s="194"/>
      <c r="H41" s="194"/>
      <c r="I41" s="194"/>
      <c r="J41" s="194"/>
    </row>
    <row r="42" spans="1:10" ht="15.5" x14ac:dyDescent="0.35">
      <c r="B42" s="224"/>
      <c r="C42" s="194"/>
      <c r="D42" s="194"/>
      <c r="E42" s="194"/>
      <c r="F42" s="194"/>
      <c r="G42" s="194"/>
      <c r="H42" s="194"/>
      <c r="I42" s="194"/>
      <c r="J42" s="194"/>
    </row>
    <row r="43" spans="1:10" ht="15.5" x14ac:dyDescent="0.35">
      <c r="A43" s="319" t="s">
        <v>200</v>
      </c>
      <c r="B43" s="221"/>
      <c r="C43" s="194"/>
      <c r="D43" s="194"/>
      <c r="E43" s="194"/>
      <c r="F43" s="194"/>
      <c r="G43" s="194"/>
      <c r="H43" s="194"/>
      <c r="I43" s="194"/>
      <c r="J43" s="194"/>
    </row>
    <row r="44" spans="1:10" ht="45.4" customHeight="1" x14ac:dyDescent="0.35">
      <c r="A44" s="206" t="s">
        <v>123</v>
      </c>
      <c r="B44" s="218" t="s">
        <v>201</v>
      </c>
      <c r="C44" s="194"/>
      <c r="D44" s="194"/>
      <c r="E44" s="194"/>
      <c r="F44" s="194"/>
      <c r="G44" s="194"/>
      <c r="H44" s="194"/>
      <c r="I44" s="194"/>
      <c r="J44" s="194"/>
    </row>
    <row r="45" spans="1:10" ht="68.5" customHeight="1" x14ac:dyDescent="0.35">
      <c r="A45" s="206" t="s">
        <v>124</v>
      </c>
      <c r="B45" s="218" t="s">
        <v>179</v>
      </c>
      <c r="C45" s="194"/>
      <c r="D45" s="194"/>
      <c r="E45" s="194"/>
      <c r="F45" s="194"/>
      <c r="G45" s="194"/>
      <c r="H45" s="194"/>
      <c r="I45" s="194"/>
      <c r="J45" s="194"/>
    </row>
    <row r="46" spans="1:10" ht="28.5" customHeight="1" x14ac:dyDescent="0.35">
      <c r="A46" s="219"/>
      <c r="B46" s="222" t="s">
        <v>165</v>
      </c>
      <c r="C46" s="194"/>
      <c r="D46" s="194"/>
      <c r="E46" s="194"/>
      <c r="F46" s="194"/>
      <c r="G46" s="194"/>
      <c r="H46" s="194"/>
      <c r="I46" s="194"/>
      <c r="J46" s="194"/>
    </row>
    <row r="47" spans="1:10" ht="32.65" customHeight="1" x14ac:dyDescent="0.35">
      <c r="A47" s="206" t="s">
        <v>125</v>
      </c>
      <c r="B47" s="222" t="s">
        <v>166</v>
      </c>
      <c r="C47" s="194"/>
      <c r="D47" s="194"/>
      <c r="E47" s="194"/>
      <c r="F47" s="194"/>
      <c r="G47" s="194"/>
      <c r="H47" s="194"/>
      <c r="I47" s="194"/>
      <c r="J47" s="194"/>
    </row>
    <row r="48" spans="1:10" ht="28.5" customHeight="1" x14ac:dyDescent="0.35">
      <c r="A48" s="225" t="s">
        <v>126</v>
      </c>
      <c r="B48" s="226" t="s">
        <v>202</v>
      </c>
      <c r="C48" s="194"/>
      <c r="D48" s="194"/>
      <c r="E48" s="194"/>
      <c r="F48" s="194"/>
      <c r="G48" s="194"/>
      <c r="H48" s="194"/>
      <c r="I48" s="194"/>
      <c r="J48" s="194"/>
    </row>
    <row r="49" spans="1:10" ht="25" x14ac:dyDescent="0.35">
      <c r="A49" s="227"/>
      <c r="B49" s="228" t="s">
        <v>291</v>
      </c>
      <c r="C49" s="194"/>
      <c r="D49" s="194"/>
      <c r="E49" s="194"/>
      <c r="F49" s="194"/>
      <c r="G49" s="194"/>
      <c r="H49" s="194"/>
      <c r="I49" s="194"/>
      <c r="J49" s="194"/>
    </row>
    <row r="50" spans="1:10" ht="25" x14ac:dyDescent="0.35">
      <c r="A50" s="229"/>
      <c r="B50" s="230" t="s">
        <v>292</v>
      </c>
      <c r="C50" s="194"/>
      <c r="D50" s="194"/>
      <c r="E50" s="194"/>
      <c r="F50" s="194"/>
      <c r="G50" s="194"/>
      <c r="H50" s="194"/>
      <c r="I50" s="194"/>
      <c r="J50" s="194"/>
    </row>
    <row r="51" spans="1:10" ht="15.5" x14ac:dyDescent="0.35">
      <c r="A51" s="208"/>
      <c r="B51" s="391"/>
      <c r="C51" s="194"/>
      <c r="D51" s="194"/>
      <c r="E51" s="194"/>
      <c r="F51" s="194"/>
      <c r="G51" s="194"/>
      <c r="H51" s="194"/>
      <c r="I51" s="194"/>
      <c r="J51" s="194"/>
    </row>
    <row r="52" spans="1:10" ht="15.5" x14ac:dyDescent="0.35">
      <c r="A52" s="319" t="s">
        <v>203</v>
      </c>
      <c r="B52" s="221"/>
      <c r="C52" s="194"/>
      <c r="D52" s="194"/>
      <c r="E52" s="194"/>
      <c r="F52" s="194"/>
      <c r="G52" s="194"/>
      <c r="H52" s="194"/>
      <c r="I52" s="194"/>
      <c r="J52" s="194"/>
    </row>
    <row r="53" spans="1:10" ht="28.9" customHeight="1" x14ac:dyDescent="0.35">
      <c r="A53" s="206" t="s">
        <v>167</v>
      </c>
      <c r="B53" s="218" t="s">
        <v>168</v>
      </c>
      <c r="C53" s="194"/>
      <c r="D53" s="194"/>
      <c r="E53" s="194"/>
      <c r="F53" s="194"/>
      <c r="G53" s="194"/>
      <c r="H53" s="194"/>
      <c r="I53" s="194"/>
      <c r="J53" s="194"/>
    </row>
    <row r="54" spans="1:10" ht="15.5" x14ac:dyDescent="0.35">
      <c r="B54" s="212"/>
      <c r="C54" s="194"/>
      <c r="D54" s="194"/>
      <c r="E54" s="194"/>
      <c r="F54" s="194"/>
      <c r="G54" s="194"/>
      <c r="H54" s="194"/>
      <c r="I54" s="194"/>
      <c r="J54" s="194"/>
    </row>
    <row r="55" spans="1:10" ht="15.5" x14ac:dyDescent="0.35">
      <c r="A55" s="231" t="s">
        <v>204</v>
      </c>
      <c r="B55" s="232"/>
      <c r="C55" s="194"/>
      <c r="D55" s="194"/>
      <c r="E55" s="194"/>
      <c r="F55" s="194"/>
      <c r="G55" s="194"/>
      <c r="H55" s="194"/>
      <c r="I55" s="194"/>
      <c r="J55" s="194"/>
    </row>
    <row r="56" spans="1:10" ht="25" x14ac:dyDescent="0.35">
      <c r="A56" s="206" t="s">
        <v>205</v>
      </c>
      <c r="B56" s="221" t="s">
        <v>284</v>
      </c>
      <c r="C56" s="194"/>
      <c r="D56" s="194"/>
      <c r="E56" s="194"/>
      <c r="F56" s="194"/>
      <c r="G56" s="194"/>
      <c r="H56" s="194"/>
      <c r="I56" s="194"/>
      <c r="J56" s="194"/>
    </row>
    <row r="57" spans="1:10" ht="15.5" x14ac:dyDescent="0.35">
      <c r="A57" s="219" t="s">
        <v>206</v>
      </c>
      <c r="B57" s="221" t="s">
        <v>256</v>
      </c>
      <c r="C57" s="194"/>
      <c r="D57" s="194"/>
      <c r="E57" s="194"/>
      <c r="F57" s="194"/>
      <c r="G57" s="194"/>
      <c r="H57" s="194"/>
      <c r="I57" s="194"/>
      <c r="J57" s="194"/>
    </row>
    <row r="58" spans="1:10" ht="25" x14ac:dyDescent="0.35">
      <c r="A58" s="206" t="s">
        <v>207</v>
      </c>
      <c r="B58" s="221" t="s">
        <v>127</v>
      </c>
      <c r="C58" s="194"/>
      <c r="D58" s="194"/>
      <c r="E58" s="194"/>
      <c r="F58" s="194"/>
      <c r="G58" s="194"/>
      <c r="H58" s="194"/>
      <c r="I58" s="194"/>
      <c r="J58" s="194"/>
    </row>
    <row r="59" spans="1:10" ht="16" thickBot="1" x14ac:dyDescent="0.4">
      <c r="B59" s="212"/>
      <c r="C59" s="194"/>
      <c r="D59" s="194"/>
      <c r="E59" s="194"/>
      <c r="F59" s="194"/>
      <c r="G59" s="194"/>
      <c r="H59" s="194"/>
      <c r="I59" s="194"/>
      <c r="J59" s="194"/>
    </row>
    <row r="60" spans="1:10" s="235" customFormat="1" ht="14.65" customHeight="1" x14ac:dyDescent="0.45">
      <c r="A60" s="233" t="s">
        <v>128</v>
      </c>
      <c r="B60" s="234"/>
    </row>
    <row r="61" spans="1:10" s="235" customFormat="1" ht="30.65" customHeight="1" x14ac:dyDescent="0.45">
      <c r="A61" s="458" t="s">
        <v>129</v>
      </c>
      <c r="B61" s="459"/>
    </row>
    <row r="62" spans="1:10" s="235" customFormat="1" ht="32.65" customHeight="1" x14ac:dyDescent="0.45">
      <c r="A62" s="458" t="s">
        <v>130</v>
      </c>
      <c r="B62" s="459"/>
    </row>
    <row r="63" spans="1:10" s="236" customFormat="1" ht="7.9" customHeight="1" x14ac:dyDescent="0.35">
      <c r="A63" s="460"/>
      <c r="B63" s="461"/>
    </row>
    <row r="64" spans="1:10" s="237" customFormat="1" ht="18.5" x14ac:dyDescent="0.35">
      <c r="A64" s="462" t="s">
        <v>131</v>
      </c>
      <c r="B64" s="463"/>
    </row>
    <row r="65" spans="1:10" s="235" customFormat="1" ht="26" x14ac:dyDescent="0.45">
      <c r="A65" s="238" t="s">
        <v>132</v>
      </c>
      <c r="B65" s="239" t="s">
        <v>133</v>
      </c>
    </row>
    <row r="66" spans="1:10" s="235" customFormat="1" ht="58.9" customHeight="1" x14ac:dyDescent="0.45">
      <c r="A66" s="240" t="s">
        <v>134</v>
      </c>
      <c r="B66" s="239" t="s">
        <v>135</v>
      </c>
    </row>
    <row r="67" spans="1:10" s="235" customFormat="1" ht="26" x14ac:dyDescent="0.45">
      <c r="A67" s="238" t="s">
        <v>136</v>
      </c>
      <c r="B67" s="239" t="s">
        <v>137</v>
      </c>
    </row>
    <row r="68" spans="1:10" s="235" customFormat="1" ht="39" x14ac:dyDescent="0.45">
      <c r="A68" s="240" t="s">
        <v>138</v>
      </c>
      <c r="B68" s="239" t="s">
        <v>139</v>
      </c>
    </row>
    <row r="69" spans="1:10" s="235" customFormat="1" ht="41.65" customHeight="1" x14ac:dyDescent="0.45">
      <c r="A69" s="240" t="s">
        <v>59</v>
      </c>
      <c r="B69" s="239" t="s">
        <v>140</v>
      </c>
    </row>
    <row r="70" spans="1:10" s="237" customFormat="1" ht="18.5" x14ac:dyDescent="0.35">
      <c r="A70" s="384" t="s">
        <v>141</v>
      </c>
      <c r="B70" s="241"/>
    </row>
    <row r="71" spans="1:10" s="235" customFormat="1" ht="26" x14ac:dyDescent="0.45">
      <c r="A71" s="238" t="s">
        <v>59</v>
      </c>
      <c r="B71" s="239" t="s">
        <v>174</v>
      </c>
    </row>
    <row r="72" spans="1:10" s="235" customFormat="1" ht="26" x14ac:dyDescent="0.45">
      <c r="A72" s="238" t="s">
        <v>142</v>
      </c>
      <c r="B72" s="239" t="s">
        <v>175</v>
      </c>
    </row>
    <row r="73" spans="1:10" s="235" customFormat="1" ht="26.5" thickBot="1" x14ac:dyDescent="0.5">
      <c r="A73" s="242" t="s">
        <v>143</v>
      </c>
      <c r="B73" s="243" t="s">
        <v>176</v>
      </c>
    </row>
    <row r="74" spans="1:10" ht="15.5" x14ac:dyDescent="0.35">
      <c r="B74" s="212"/>
      <c r="C74" s="194"/>
      <c r="D74" s="194"/>
      <c r="E74" s="194"/>
      <c r="F74" s="194"/>
      <c r="G74" s="194"/>
      <c r="H74" s="194"/>
      <c r="I74" s="194"/>
      <c r="J74" s="194"/>
    </row>
    <row r="75" spans="1:10" ht="15.5" x14ac:dyDescent="0.35">
      <c r="A75" s="464" t="s">
        <v>177</v>
      </c>
      <c r="B75" s="465"/>
      <c r="C75" s="194"/>
      <c r="D75" s="194"/>
      <c r="E75" s="194"/>
      <c r="F75" s="194"/>
      <c r="G75" s="194"/>
      <c r="H75" s="194"/>
      <c r="I75" s="194"/>
      <c r="J75" s="194"/>
    </row>
    <row r="76" spans="1:10" ht="31.9" customHeight="1" x14ac:dyDescent="0.35">
      <c r="A76" s="453" t="s">
        <v>178</v>
      </c>
      <c r="B76" s="454"/>
      <c r="C76" s="194"/>
      <c r="D76" s="194"/>
      <c r="E76" s="194"/>
      <c r="F76" s="194"/>
      <c r="G76" s="194"/>
      <c r="H76" s="194"/>
      <c r="I76" s="194"/>
      <c r="J76" s="194"/>
    </row>
    <row r="77" spans="1:10" ht="15.5" x14ac:dyDescent="0.35">
      <c r="B77" s="212"/>
      <c r="C77" s="194"/>
      <c r="D77" s="194"/>
      <c r="E77" s="194"/>
      <c r="F77" s="194"/>
      <c r="G77" s="194"/>
      <c r="H77" s="194"/>
      <c r="I77" s="194"/>
      <c r="J77" s="194"/>
    </row>
    <row r="78" spans="1:10" ht="15.5" x14ac:dyDescent="0.35">
      <c r="A78" s="385" t="s">
        <v>144</v>
      </c>
      <c r="B78" s="217"/>
      <c r="C78" s="194"/>
      <c r="D78" s="194"/>
      <c r="E78" s="194"/>
      <c r="F78" s="194"/>
      <c r="G78" s="194"/>
      <c r="H78" s="194"/>
      <c r="I78" s="194"/>
      <c r="J78" s="194"/>
    </row>
    <row r="79" spans="1:10" ht="25.5" customHeight="1" x14ac:dyDescent="0.35">
      <c r="A79" s="453" t="s">
        <v>283</v>
      </c>
      <c r="B79" s="454"/>
      <c r="C79" s="194"/>
      <c r="D79" s="194"/>
      <c r="E79" s="194"/>
      <c r="F79" s="194"/>
      <c r="G79" s="194"/>
      <c r="H79" s="194"/>
      <c r="I79" s="194"/>
      <c r="J79" s="194"/>
    </row>
    <row r="80" spans="1:10" ht="15.5" x14ac:dyDescent="0.35">
      <c r="B80" s="224"/>
      <c r="C80" s="194"/>
      <c r="D80" s="194"/>
      <c r="E80" s="194"/>
      <c r="F80" s="194"/>
      <c r="G80" s="194"/>
      <c r="H80" s="194"/>
      <c r="I80" s="194"/>
      <c r="J80" s="194"/>
    </row>
    <row r="81" spans="2:10" ht="15.5" x14ac:dyDescent="0.35">
      <c r="B81" s="224"/>
      <c r="C81" s="194"/>
      <c r="D81" s="194"/>
      <c r="E81" s="194"/>
      <c r="F81" s="194"/>
      <c r="G81" s="194"/>
      <c r="H81" s="194"/>
      <c r="I81" s="194"/>
      <c r="J81" s="194"/>
    </row>
    <row r="82" spans="2:10" ht="15.5" x14ac:dyDescent="0.35">
      <c r="B82" s="224"/>
      <c r="C82" s="194"/>
      <c r="D82" s="194"/>
      <c r="E82" s="194"/>
      <c r="F82" s="194"/>
      <c r="G82" s="194"/>
      <c r="H82" s="194"/>
      <c r="I82" s="194"/>
      <c r="J82" s="194"/>
    </row>
    <row r="83" spans="2:10" ht="15.5" x14ac:dyDescent="0.35">
      <c r="C83" s="194"/>
      <c r="D83" s="194"/>
      <c r="E83" s="194"/>
      <c r="F83" s="194"/>
      <c r="G83" s="194"/>
      <c r="H83" s="194"/>
      <c r="I83" s="194"/>
      <c r="J83" s="194"/>
    </row>
    <row r="85" spans="2:10" x14ac:dyDescent="0.35">
      <c r="B85" s="212"/>
    </row>
    <row r="86" spans="2:10" x14ac:dyDescent="0.35">
      <c r="B86" s="212"/>
    </row>
    <row r="87" spans="2:10" x14ac:dyDescent="0.35">
      <c r="B87" s="212"/>
    </row>
  </sheetData>
  <sheetProtection algorithmName="SHA-512" hashValue="GP0ljX46UDPI8F8Xk/M6vseBYTqWWO/dJWnqJEWmFxZKiqycgjoTqwH7TPv9UI3tJWPrRQEWHEImyklGhuEUuQ==" saltValue="ksndV9lb8D8pALZRE/SQLQ==" spinCount="100000" sheet="1" objects="1" scenarios="1"/>
  <mergeCells count="19">
    <mergeCell ref="A20:B20"/>
    <mergeCell ref="A1:B1"/>
    <mergeCell ref="A3:B3"/>
    <mergeCell ref="A4:B4"/>
    <mergeCell ref="A7:B7"/>
    <mergeCell ref="A8:B8"/>
    <mergeCell ref="A13:B13"/>
    <mergeCell ref="A14:B14"/>
    <mergeCell ref="A17:B17"/>
    <mergeCell ref="A6:B6"/>
    <mergeCell ref="A79:B79"/>
    <mergeCell ref="A21:B21"/>
    <mergeCell ref="A25:B25"/>
    <mergeCell ref="A61:B61"/>
    <mergeCell ref="A62:B62"/>
    <mergeCell ref="A63:B63"/>
    <mergeCell ref="A64:B64"/>
    <mergeCell ref="A76:B76"/>
    <mergeCell ref="A75:B75"/>
  </mergeCells>
  <pageMargins left="0.7" right="0.7" top="0.75" bottom="0.75" header="0.3" footer="0.3"/>
  <pageSetup paperSize="9" scale="75"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5C7D7-C607-4B78-B226-4B94653340F8}">
  <sheetPr>
    <pageSetUpPr fitToPage="1"/>
  </sheetPr>
  <dimension ref="A1:U110"/>
  <sheetViews>
    <sheetView tabSelected="1" zoomScaleNormal="100" workbookViewId="0">
      <pane xSplit="3" ySplit="4" topLeftCell="D88" activePane="bottomRight" state="frozen"/>
      <selection pane="topRight" activeCell="D1" sqref="D1"/>
      <selection pane="bottomLeft" activeCell="A5" sqref="A5"/>
      <selection pane="bottomRight" activeCell="H62" sqref="H62"/>
    </sheetView>
  </sheetViews>
  <sheetFormatPr defaultColWidth="8.7265625" defaultRowHeight="14.5" x14ac:dyDescent="0.35"/>
  <cols>
    <col min="1" max="1" width="6.26953125" style="5" customWidth="1"/>
    <col min="2" max="2" width="29.7265625" style="5" customWidth="1"/>
    <col min="3" max="3" width="8.7265625" style="5" hidden="1" customWidth="1"/>
    <col min="4" max="4" width="13.453125" style="5" customWidth="1"/>
    <col min="5" max="5" width="0.54296875" style="5" customWidth="1"/>
    <col min="6" max="6" width="13.453125" style="5" customWidth="1"/>
    <col min="7" max="7" width="1.26953125" style="5" customWidth="1"/>
    <col min="8" max="8" width="14.453125" style="5" customWidth="1"/>
    <col min="9" max="9" width="14.26953125" style="316" customWidth="1"/>
    <col min="10" max="10" width="1.26953125" style="5" customWidth="1"/>
    <col min="11" max="11" width="14.26953125" style="5" customWidth="1"/>
    <col min="12" max="12" width="1.26953125" style="5" customWidth="1"/>
    <col min="13" max="13" width="14.26953125" style="5" customWidth="1"/>
    <col min="14" max="14" width="1.26953125" style="5" customWidth="1"/>
    <col min="15" max="15" width="80" style="291" customWidth="1"/>
    <col min="16" max="16384" width="8.7265625" style="5"/>
  </cols>
  <sheetData>
    <row r="1" spans="1:21" s="3" customFormat="1" ht="16" thickBot="1" x14ac:dyDescent="0.4">
      <c r="A1" s="244" t="s">
        <v>266</v>
      </c>
      <c r="B1" s="2"/>
      <c r="F1" s="4" t="s">
        <v>0</v>
      </c>
      <c r="G1" s="180"/>
      <c r="H1" s="451" t="s">
        <v>313</v>
      </c>
      <c r="I1" s="387"/>
      <c r="J1" s="180"/>
      <c r="K1" s="4" t="s">
        <v>1</v>
      </c>
      <c r="L1" s="5"/>
      <c r="M1" s="452" t="s">
        <v>314</v>
      </c>
      <c r="O1" s="290"/>
    </row>
    <row r="2" spans="1:21" ht="16" thickBot="1" x14ac:dyDescent="0.4">
      <c r="A2" s="189"/>
      <c r="B2" s="188"/>
      <c r="H2" s="492" t="s">
        <v>2</v>
      </c>
      <c r="I2" s="493"/>
    </row>
    <row r="3" spans="1:21" s="13" customFormat="1" ht="26.65" customHeight="1" x14ac:dyDescent="0.25">
      <c r="A3" s="494" t="s">
        <v>3</v>
      </c>
      <c r="B3" s="494"/>
      <c r="C3" s="6" t="s">
        <v>4</v>
      </c>
      <c r="D3" s="495" t="s">
        <v>107</v>
      </c>
      <c r="E3" s="496"/>
      <c r="F3" s="497"/>
      <c r="G3" s="7"/>
      <c r="H3" s="8" t="s">
        <v>5</v>
      </c>
      <c r="I3" s="348" t="s">
        <v>295</v>
      </c>
      <c r="J3" s="9"/>
      <c r="K3" s="396" t="s">
        <v>293</v>
      </c>
      <c r="L3" s="11"/>
      <c r="M3" s="396" t="s">
        <v>294</v>
      </c>
      <c r="N3" s="12"/>
      <c r="O3" s="182" t="s">
        <v>197</v>
      </c>
    </row>
    <row r="4" spans="1:21" s="14" customFormat="1" ht="17.25" customHeight="1" x14ac:dyDescent="0.35">
      <c r="B4" s="15"/>
      <c r="C4" s="16"/>
      <c r="D4" s="17" t="s">
        <v>9</v>
      </c>
      <c r="E4" s="16"/>
      <c r="F4" s="17" t="s">
        <v>10</v>
      </c>
      <c r="G4" s="16"/>
      <c r="H4" s="488" t="s">
        <v>180</v>
      </c>
      <c r="I4" s="489"/>
      <c r="J4" s="9"/>
      <c r="K4" s="18" t="s">
        <v>242</v>
      </c>
      <c r="L4" s="11"/>
      <c r="M4" s="18" t="s">
        <v>259</v>
      </c>
      <c r="N4" s="19"/>
      <c r="O4" s="292"/>
    </row>
    <row r="5" spans="1:21" s="14" customFormat="1" ht="17.25" customHeight="1" x14ac:dyDescent="0.35">
      <c r="A5" s="498" t="s">
        <v>308</v>
      </c>
      <c r="B5" s="499"/>
      <c r="C5" s="440"/>
      <c r="D5" s="444"/>
      <c r="E5" s="443"/>
      <c r="F5" s="449" t="s">
        <v>309</v>
      </c>
      <c r="G5" s="443"/>
      <c r="H5" s="449" t="s">
        <v>310</v>
      </c>
      <c r="I5" s="444"/>
      <c r="J5" s="445"/>
      <c r="K5" s="449" t="s">
        <v>311</v>
      </c>
      <c r="L5" s="446"/>
      <c r="M5" s="449" t="s">
        <v>312</v>
      </c>
      <c r="N5" s="444"/>
      <c r="O5" s="450"/>
      <c r="P5" s="448"/>
      <c r="Q5" s="447"/>
      <c r="R5" s="447"/>
      <c r="S5" s="447"/>
      <c r="T5" s="441"/>
      <c r="U5" s="442"/>
    </row>
    <row r="6" spans="1:21" s="13" customFormat="1" ht="16.5" customHeight="1" x14ac:dyDescent="0.3">
      <c r="A6" s="20" t="s">
        <v>258</v>
      </c>
      <c r="B6" s="21"/>
      <c r="C6" s="6"/>
      <c r="D6" s="22">
        <v>212</v>
      </c>
      <c r="E6" s="6"/>
      <c r="F6" s="22">
        <v>207</v>
      </c>
      <c r="G6" s="6"/>
      <c r="H6" s="490">
        <v>208</v>
      </c>
      <c r="I6" s="491"/>
      <c r="J6" s="24"/>
      <c r="K6" s="23">
        <v>208</v>
      </c>
      <c r="L6" s="25"/>
      <c r="M6" s="23">
        <v>210</v>
      </c>
      <c r="N6" s="12"/>
      <c r="O6" s="293" t="s">
        <v>171</v>
      </c>
    </row>
    <row r="7" spans="1:21" s="13" customFormat="1" ht="16.5" customHeight="1" x14ac:dyDescent="0.3">
      <c r="A7" s="20" t="s">
        <v>243</v>
      </c>
      <c r="B7" s="21"/>
      <c r="C7" s="6"/>
      <c r="D7" s="22"/>
      <c r="E7" s="6"/>
      <c r="F7" s="22"/>
      <c r="G7" s="6"/>
      <c r="H7" s="490"/>
      <c r="I7" s="491"/>
      <c r="J7" s="24"/>
      <c r="K7" s="23"/>
      <c r="L7" s="25"/>
      <c r="M7" s="23"/>
      <c r="N7" s="12"/>
      <c r="O7" s="293" t="s">
        <v>171</v>
      </c>
    </row>
    <row r="8" spans="1:21" s="13" customFormat="1" ht="12.5" thickBot="1" x14ac:dyDescent="0.35">
      <c r="B8" s="26"/>
      <c r="C8" s="27"/>
      <c r="D8" s="28"/>
      <c r="E8" s="27"/>
      <c r="F8" s="28"/>
      <c r="G8" s="27"/>
      <c r="H8" s="28"/>
      <c r="I8" s="313"/>
      <c r="J8" s="29"/>
      <c r="K8" s="28"/>
      <c r="L8" s="29"/>
      <c r="M8" s="28"/>
      <c r="N8" s="12"/>
      <c r="O8" s="294"/>
    </row>
    <row r="9" spans="1:21" ht="16" thickBot="1" x14ac:dyDescent="0.4">
      <c r="A9" s="484" t="s">
        <v>11</v>
      </c>
      <c r="B9" s="485"/>
      <c r="C9" s="30"/>
      <c r="D9" s="30"/>
      <c r="E9" s="30"/>
      <c r="F9" s="30"/>
      <c r="G9" s="30"/>
      <c r="H9" s="30"/>
      <c r="I9" s="314"/>
      <c r="J9" s="30"/>
      <c r="K9" s="30"/>
      <c r="L9" s="30"/>
      <c r="M9" s="32"/>
      <c r="O9" s="295"/>
    </row>
    <row r="10" spans="1:21" ht="15.5" x14ac:dyDescent="0.35">
      <c r="A10" s="34" t="s">
        <v>12</v>
      </c>
      <c r="B10" s="35"/>
      <c r="C10" s="36"/>
      <c r="D10" s="36"/>
      <c r="E10" s="36"/>
      <c r="F10" s="36"/>
      <c r="G10" s="36"/>
      <c r="H10" s="36"/>
      <c r="I10" s="315"/>
      <c r="J10" s="36"/>
      <c r="K10" s="36"/>
      <c r="L10" s="36"/>
      <c r="M10" s="37"/>
      <c r="O10" s="296"/>
    </row>
    <row r="11" spans="1:21" s="13" customFormat="1" ht="13.5" customHeight="1" x14ac:dyDescent="0.25">
      <c r="A11" s="38" t="s">
        <v>13</v>
      </c>
      <c r="B11" s="39" t="s">
        <v>181</v>
      </c>
      <c r="C11" s="40"/>
      <c r="D11" s="41">
        <v>950482</v>
      </c>
      <c r="E11" s="40"/>
      <c r="F11" s="41">
        <v>982902</v>
      </c>
      <c r="G11" s="40"/>
      <c r="H11" s="42">
        <v>1059127</v>
      </c>
      <c r="I11" s="42">
        <v>1059127</v>
      </c>
      <c r="J11" s="43"/>
      <c r="K11" s="42">
        <v>1059127</v>
      </c>
      <c r="L11" s="44"/>
      <c r="M11" s="42">
        <v>1067273</v>
      </c>
      <c r="O11" s="297" t="s">
        <v>217</v>
      </c>
    </row>
    <row r="12" spans="1:21" s="13" customFormat="1" ht="13.5" customHeight="1" x14ac:dyDescent="0.25">
      <c r="A12" s="38" t="s">
        <v>13</v>
      </c>
      <c r="B12" s="47" t="s">
        <v>182</v>
      </c>
      <c r="C12" s="40"/>
      <c r="D12" s="48"/>
      <c r="E12" s="40"/>
      <c r="F12" s="48"/>
      <c r="G12" s="40"/>
      <c r="H12" s="45"/>
      <c r="I12" s="45"/>
      <c r="J12" s="43"/>
      <c r="K12" s="45"/>
      <c r="L12" s="44"/>
      <c r="M12" s="45"/>
      <c r="O12" s="297"/>
    </row>
    <row r="13" spans="1:21" s="13" customFormat="1" ht="13.5" customHeight="1" x14ac:dyDescent="0.25">
      <c r="A13" s="38" t="s">
        <v>13</v>
      </c>
      <c r="B13" s="47" t="s">
        <v>285</v>
      </c>
      <c r="C13" s="40"/>
      <c r="D13" s="48"/>
      <c r="E13" s="40"/>
      <c r="F13" s="48"/>
      <c r="G13" s="40"/>
      <c r="H13" s="45"/>
      <c r="I13" s="45"/>
      <c r="J13" s="43"/>
      <c r="K13" s="45"/>
      <c r="L13" s="44"/>
      <c r="M13" s="45"/>
      <c r="O13" s="297"/>
    </row>
    <row r="14" spans="1:21" s="13" customFormat="1" ht="13.5" customHeight="1" x14ac:dyDescent="0.25">
      <c r="A14" s="38" t="s">
        <v>13</v>
      </c>
      <c r="B14" s="47" t="s">
        <v>274</v>
      </c>
      <c r="C14" s="40"/>
      <c r="D14" s="389">
        <v>0</v>
      </c>
      <c r="E14" s="40"/>
      <c r="F14" s="389">
        <v>0</v>
      </c>
      <c r="G14" s="40"/>
      <c r="H14" s="45"/>
      <c r="I14" s="45"/>
      <c r="J14" s="43"/>
      <c r="K14" s="45"/>
      <c r="L14" s="44"/>
      <c r="M14" s="45"/>
      <c r="O14" s="297" t="s">
        <v>275</v>
      </c>
    </row>
    <row r="15" spans="1:21" s="13" customFormat="1" ht="13.5" customHeight="1" x14ac:dyDescent="0.25">
      <c r="A15" s="38" t="s">
        <v>13</v>
      </c>
      <c r="B15" s="47" t="s">
        <v>14</v>
      </c>
      <c r="C15" s="40"/>
      <c r="D15" s="48"/>
      <c r="E15" s="40"/>
      <c r="F15" s="48"/>
      <c r="G15" s="40"/>
      <c r="H15" s="45"/>
      <c r="I15" s="45"/>
      <c r="J15" s="43"/>
      <c r="K15" s="45"/>
      <c r="L15" s="44"/>
      <c r="M15" s="45"/>
      <c r="O15" s="297"/>
    </row>
    <row r="16" spans="1:21" s="13" customFormat="1" ht="13.5" hidden="1" customHeight="1" x14ac:dyDescent="0.25">
      <c r="A16" s="38" t="s">
        <v>13</v>
      </c>
      <c r="B16" s="47" t="s">
        <v>99</v>
      </c>
      <c r="C16" s="40"/>
      <c r="D16" s="48"/>
      <c r="E16" s="40"/>
      <c r="F16" s="389">
        <v>0</v>
      </c>
      <c r="G16" s="40"/>
      <c r="H16" s="389">
        <v>0</v>
      </c>
      <c r="I16" s="389">
        <v>0</v>
      </c>
      <c r="J16" s="43"/>
      <c r="K16" s="389">
        <v>0</v>
      </c>
      <c r="L16" s="44"/>
      <c r="M16" s="389">
        <v>0</v>
      </c>
      <c r="O16" s="317" t="s">
        <v>244</v>
      </c>
    </row>
    <row r="17" spans="1:15" s="13" customFormat="1" ht="13.5" customHeight="1" x14ac:dyDescent="0.25">
      <c r="A17" s="38" t="s">
        <v>13</v>
      </c>
      <c r="B17" s="47" t="s">
        <v>272</v>
      </c>
      <c r="C17" s="40"/>
      <c r="D17" s="389">
        <v>0</v>
      </c>
      <c r="E17" s="40"/>
      <c r="F17" s="389">
        <v>0</v>
      </c>
      <c r="G17" s="40"/>
      <c r="H17" s="45">
        <v>20672</v>
      </c>
      <c r="I17" s="45">
        <v>20672</v>
      </c>
      <c r="J17" s="43"/>
      <c r="K17" s="45">
        <v>20672</v>
      </c>
      <c r="L17" s="44"/>
      <c r="M17" s="45">
        <v>20672</v>
      </c>
      <c r="O17" s="297" t="s">
        <v>273</v>
      </c>
    </row>
    <row r="18" spans="1:15" s="13" customFormat="1" ht="13.5" customHeight="1" x14ac:dyDescent="0.25">
      <c r="A18" s="38" t="s">
        <v>13</v>
      </c>
      <c r="B18" s="47" t="s">
        <v>263</v>
      </c>
      <c r="C18" s="40"/>
      <c r="D18" s="48"/>
      <c r="E18" s="40"/>
      <c r="F18" s="389">
        <v>0</v>
      </c>
      <c r="G18" s="40"/>
      <c r="H18" s="389">
        <v>0</v>
      </c>
      <c r="I18" s="389">
        <v>0</v>
      </c>
      <c r="J18" s="43"/>
      <c r="K18" s="389">
        <v>0</v>
      </c>
      <c r="L18" s="44"/>
      <c r="M18" s="389">
        <v>0</v>
      </c>
      <c r="O18" s="317" t="s">
        <v>245</v>
      </c>
    </row>
    <row r="19" spans="1:15" s="13" customFormat="1" ht="13.5" customHeight="1" x14ac:dyDescent="0.25">
      <c r="A19" s="38" t="s">
        <v>13</v>
      </c>
      <c r="B19" s="47" t="s">
        <v>183</v>
      </c>
      <c r="C19" s="40"/>
      <c r="D19" s="48">
        <v>33330</v>
      </c>
      <c r="E19" s="40"/>
      <c r="F19" s="389">
        <v>0</v>
      </c>
      <c r="G19" s="40"/>
      <c r="H19" s="389">
        <v>0</v>
      </c>
      <c r="I19" s="389">
        <v>0</v>
      </c>
      <c r="J19" s="43"/>
      <c r="K19" s="389">
        <v>0</v>
      </c>
      <c r="L19" s="44"/>
      <c r="M19" s="389">
        <v>0</v>
      </c>
      <c r="O19" s="297" t="s">
        <v>246</v>
      </c>
    </row>
    <row r="20" spans="1:15" s="13" customFormat="1" ht="13.5" customHeight="1" x14ac:dyDescent="0.25">
      <c r="A20" s="38" t="s">
        <v>13</v>
      </c>
      <c r="B20" s="47" t="s">
        <v>247</v>
      </c>
      <c r="C20" s="40"/>
      <c r="D20" s="48">
        <v>10053</v>
      </c>
      <c r="E20" s="40"/>
      <c r="F20" s="48">
        <v>16867</v>
      </c>
      <c r="G20" s="40"/>
      <c r="H20" s="389">
        <v>0</v>
      </c>
      <c r="I20" s="389">
        <v>0</v>
      </c>
      <c r="J20" s="43"/>
      <c r="K20" s="389">
        <v>0</v>
      </c>
      <c r="L20" s="44"/>
      <c r="M20" s="389">
        <v>0</v>
      </c>
      <c r="O20" s="297" t="s">
        <v>248</v>
      </c>
    </row>
    <row r="21" spans="1:15" s="13" customFormat="1" ht="13.5" customHeight="1" x14ac:dyDescent="0.25">
      <c r="A21" s="38" t="s">
        <v>13</v>
      </c>
      <c r="B21" s="47" t="s">
        <v>257</v>
      </c>
      <c r="C21" s="40"/>
      <c r="D21" s="389">
        <v>0</v>
      </c>
      <c r="E21" s="40"/>
      <c r="F21" s="48">
        <v>20427</v>
      </c>
      <c r="G21" s="40"/>
      <c r="H21" s="45"/>
      <c r="I21" s="45"/>
      <c r="J21" s="43"/>
      <c r="K21" s="45"/>
      <c r="L21" s="44"/>
      <c r="M21" s="45"/>
      <c r="O21" s="297" t="s">
        <v>271</v>
      </c>
    </row>
    <row r="22" spans="1:15" s="13" customFormat="1" ht="13.5" customHeight="1" x14ac:dyDescent="0.25">
      <c r="A22" s="38" t="s">
        <v>13</v>
      </c>
      <c r="B22" s="47" t="s">
        <v>261</v>
      </c>
      <c r="C22" s="40"/>
      <c r="D22" s="389">
        <v>0</v>
      </c>
      <c r="E22" s="40"/>
      <c r="F22" s="48">
        <v>20832</v>
      </c>
      <c r="G22" s="40"/>
      <c r="H22" s="389">
        <v>0</v>
      </c>
      <c r="I22" s="389">
        <v>0</v>
      </c>
      <c r="J22" s="43"/>
      <c r="K22" s="389">
        <v>0</v>
      </c>
      <c r="L22" s="44"/>
      <c r="M22" s="389">
        <v>0</v>
      </c>
      <c r="O22" s="297" t="s">
        <v>260</v>
      </c>
    </row>
    <row r="23" spans="1:15" s="13" customFormat="1" ht="13.5" customHeight="1" x14ac:dyDescent="0.25">
      <c r="A23" s="38" t="s">
        <v>13</v>
      </c>
      <c r="B23" s="47" t="s">
        <v>262</v>
      </c>
      <c r="C23" s="40"/>
      <c r="D23" s="389">
        <v>0</v>
      </c>
      <c r="E23" s="40"/>
      <c r="F23" s="48"/>
      <c r="G23" s="40"/>
      <c r="H23" s="389">
        <v>0</v>
      </c>
      <c r="I23" s="389">
        <v>0</v>
      </c>
      <c r="J23" s="43"/>
      <c r="K23" s="389">
        <v>0</v>
      </c>
      <c r="L23" s="44"/>
      <c r="M23" s="389">
        <v>0</v>
      </c>
      <c r="O23" s="297" t="s">
        <v>260</v>
      </c>
    </row>
    <row r="24" spans="1:15" s="13" customFormat="1" ht="13.5" customHeight="1" x14ac:dyDescent="0.25">
      <c r="A24" s="38" t="s">
        <v>249</v>
      </c>
      <c r="B24" s="47" t="s">
        <v>250</v>
      </c>
      <c r="C24" s="40"/>
      <c r="D24" s="48"/>
      <c r="E24" s="40"/>
      <c r="F24" s="48"/>
      <c r="G24" s="40"/>
      <c r="H24" s="45"/>
      <c r="I24" s="45"/>
      <c r="J24" s="43"/>
      <c r="K24" s="45"/>
      <c r="L24" s="44"/>
      <c r="M24" s="45"/>
      <c r="O24" s="297" t="s">
        <v>251</v>
      </c>
    </row>
    <row r="25" spans="1:15" s="13" customFormat="1" ht="13.5" customHeight="1" x14ac:dyDescent="0.25">
      <c r="A25" s="49" t="s">
        <v>15</v>
      </c>
      <c r="B25" s="47" t="s">
        <v>16</v>
      </c>
      <c r="C25" s="40"/>
      <c r="D25" s="48">
        <v>41102</v>
      </c>
      <c r="E25" s="40"/>
      <c r="F25" s="48">
        <v>30353</v>
      </c>
      <c r="G25" s="40"/>
      <c r="H25" s="45">
        <v>41000</v>
      </c>
      <c r="I25" s="45">
        <v>41000</v>
      </c>
      <c r="J25" s="43"/>
      <c r="K25" s="45">
        <v>41000</v>
      </c>
      <c r="L25" s="44"/>
      <c r="M25" s="45">
        <v>41000</v>
      </c>
      <c r="O25" s="297"/>
    </row>
    <row r="26" spans="1:15" s="13" customFormat="1" ht="13.5" customHeight="1" x14ac:dyDescent="0.25">
      <c r="A26" s="49" t="s">
        <v>17</v>
      </c>
      <c r="B26" s="47" t="s">
        <v>18</v>
      </c>
      <c r="C26" s="40"/>
      <c r="D26" s="48">
        <v>27220</v>
      </c>
      <c r="E26" s="40"/>
      <c r="F26" s="48">
        <v>25974</v>
      </c>
      <c r="G26" s="40"/>
      <c r="H26" s="45">
        <v>28265</v>
      </c>
      <c r="I26" s="45">
        <v>28265</v>
      </c>
      <c r="J26" s="43"/>
      <c r="K26" s="45">
        <v>28265</v>
      </c>
      <c r="L26" s="44"/>
      <c r="M26" s="45">
        <v>28265</v>
      </c>
      <c r="O26" s="297"/>
    </row>
    <row r="27" spans="1:15" s="13" customFormat="1" ht="13.5" customHeight="1" x14ac:dyDescent="0.25">
      <c r="A27" s="49" t="s">
        <v>19</v>
      </c>
      <c r="B27" s="47" t="s">
        <v>184</v>
      </c>
      <c r="C27" s="40"/>
      <c r="D27" s="48"/>
      <c r="E27" s="40"/>
      <c r="F27" s="48"/>
      <c r="G27" s="40"/>
      <c r="H27" s="45"/>
      <c r="I27" s="45"/>
      <c r="J27" s="43"/>
      <c r="K27" s="45"/>
      <c r="L27" s="44"/>
      <c r="M27" s="45"/>
      <c r="O27" s="297"/>
    </row>
    <row r="28" spans="1:15" s="13" customFormat="1" ht="13.5" customHeight="1" x14ac:dyDescent="0.25">
      <c r="A28" s="49" t="s">
        <v>185</v>
      </c>
      <c r="B28" s="47" t="s">
        <v>20</v>
      </c>
      <c r="C28" s="40"/>
      <c r="D28" s="48"/>
      <c r="E28" s="40"/>
      <c r="F28" s="48"/>
      <c r="G28" s="40"/>
      <c r="H28" s="45"/>
      <c r="I28" s="45"/>
      <c r="J28" s="43"/>
      <c r="K28" s="45"/>
      <c r="L28" s="44"/>
      <c r="M28" s="45"/>
      <c r="O28" s="297"/>
    </row>
    <row r="29" spans="1:15" s="13" customFormat="1" ht="13.5" customHeight="1" x14ac:dyDescent="0.25">
      <c r="A29" s="49" t="s">
        <v>21</v>
      </c>
      <c r="B29" s="47" t="s">
        <v>22</v>
      </c>
      <c r="C29" s="40"/>
      <c r="D29" s="48">
        <v>4939</v>
      </c>
      <c r="E29" s="40"/>
      <c r="F29" s="48">
        <v>1196</v>
      </c>
      <c r="G29" s="40"/>
      <c r="H29" s="389">
        <v>0</v>
      </c>
      <c r="I29" s="389">
        <v>0</v>
      </c>
      <c r="J29" s="50"/>
      <c r="K29" s="187">
        <v>0</v>
      </c>
      <c r="L29" s="44"/>
      <c r="M29" s="187">
        <v>0</v>
      </c>
      <c r="O29" s="297" t="s">
        <v>252</v>
      </c>
    </row>
    <row r="30" spans="1:15" s="13" customFormat="1" ht="13.5" customHeight="1" x14ac:dyDescent="0.25">
      <c r="A30" s="49" t="s">
        <v>21</v>
      </c>
      <c r="B30" s="47" t="s">
        <v>23</v>
      </c>
      <c r="C30" s="40"/>
      <c r="D30" s="48"/>
      <c r="E30" s="40"/>
      <c r="F30" s="48">
        <v>450</v>
      </c>
      <c r="G30" s="40"/>
      <c r="H30" s="389">
        <v>0</v>
      </c>
      <c r="I30" s="389">
        <v>0</v>
      </c>
      <c r="J30" s="50"/>
      <c r="K30" s="187">
        <v>0</v>
      </c>
      <c r="L30" s="44"/>
      <c r="M30" s="187">
        <v>0</v>
      </c>
      <c r="O30" s="297" t="s">
        <v>252</v>
      </c>
    </row>
    <row r="31" spans="1:15" s="13" customFormat="1" ht="13.5" customHeight="1" x14ac:dyDescent="0.25">
      <c r="A31" s="49" t="s">
        <v>24</v>
      </c>
      <c r="B31" s="47" t="s">
        <v>25</v>
      </c>
      <c r="C31" s="40"/>
      <c r="D31" s="48">
        <v>17931</v>
      </c>
      <c r="E31" s="40"/>
      <c r="F31" s="48">
        <v>17810</v>
      </c>
      <c r="G31" s="40"/>
      <c r="H31" s="45">
        <v>17790</v>
      </c>
      <c r="I31" s="45">
        <v>17790</v>
      </c>
      <c r="J31" s="50"/>
      <c r="K31" s="45">
        <v>17790</v>
      </c>
      <c r="L31" s="44"/>
      <c r="M31" s="45">
        <v>17790</v>
      </c>
      <c r="O31" s="297"/>
    </row>
    <row r="32" spans="1:15" s="13" customFormat="1" ht="13.5" customHeight="1" x14ac:dyDescent="0.25">
      <c r="A32" s="49" t="s">
        <v>24</v>
      </c>
      <c r="B32" s="47" t="s">
        <v>26</v>
      </c>
      <c r="C32" s="52"/>
      <c r="D32" s="48">
        <v>40249</v>
      </c>
      <c r="E32" s="40"/>
      <c r="F32" s="48">
        <v>35051</v>
      </c>
      <c r="G32" s="40"/>
      <c r="H32" s="45">
        <v>43217</v>
      </c>
      <c r="I32" s="45">
        <v>43217</v>
      </c>
      <c r="J32" s="50"/>
      <c r="K32" s="45">
        <v>43217</v>
      </c>
      <c r="L32" s="44"/>
      <c r="M32" s="45">
        <v>43217</v>
      </c>
      <c r="O32" s="297"/>
    </row>
    <row r="33" spans="1:15" s="13" customFormat="1" ht="13.5" customHeight="1" x14ac:dyDescent="0.3">
      <c r="A33" s="53"/>
      <c r="B33" s="54" t="s">
        <v>27</v>
      </c>
      <c r="C33" s="50"/>
      <c r="D33" s="55">
        <v>3383</v>
      </c>
      <c r="E33" s="50"/>
      <c r="F33" s="55">
        <v>3743</v>
      </c>
      <c r="G33" s="50"/>
      <c r="H33" s="56"/>
      <c r="I33" s="56"/>
      <c r="J33" s="50"/>
      <c r="K33" s="56"/>
      <c r="L33" s="57"/>
      <c r="M33" s="56"/>
      <c r="O33" s="297"/>
    </row>
    <row r="34" spans="1:15" s="13" customFormat="1" ht="13" x14ac:dyDescent="0.3">
      <c r="A34" s="59" t="s">
        <v>28</v>
      </c>
      <c r="B34" s="59"/>
      <c r="D34" s="60">
        <f>SUM(D11:D33)</f>
        <v>1128689</v>
      </c>
      <c r="F34" s="60">
        <f>SUM(F11:F33)</f>
        <v>1155605</v>
      </c>
      <c r="H34" s="60">
        <f>SUM(H11:H33)</f>
        <v>1210071</v>
      </c>
      <c r="I34" s="60">
        <f>SUM(I11:I33)</f>
        <v>1210071</v>
      </c>
      <c r="J34" s="61"/>
      <c r="K34" s="60">
        <f>SUM(K11:K33)</f>
        <v>1210071</v>
      </c>
      <c r="L34" s="61"/>
      <c r="M34" s="60">
        <f>SUM(M11:M33)</f>
        <v>1218217</v>
      </c>
      <c r="O34" s="297"/>
    </row>
    <row r="35" spans="1:15" s="13" customFormat="1" ht="15.65" customHeight="1" x14ac:dyDescent="0.25">
      <c r="A35" s="62" t="s">
        <v>29</v>
      </c>
      <c r="B35" s="63"/>
      <c r="C35" s="64"/>
      <c r="D35" s="65"/>
      <c r="E35" s="64"/>
      <c r="F35" s="65"/>
      <c r="G35" s="64"/>
      <c r="H35" s="65"/>
      <c r="I35" s="65"/>
      <c r="J35" s="66"/>
      <c r="K35" s="65"/>
      <c r="L35" s="65"/>
      <c r="M35" s="67"/>
      <c r="O35" s="298"/>
    </row>
    <row r="36" spans="1:15" s="13" customFormat="1" ht="13.5" customHeight="1" x14ac:dyDescent="0.25">
      <c r="A36" s="68" t="s">
        <v>30</v>
      </c>
      <c r="B36" s="68" t="s">
        <v>31</v>
      </c>
      <c r="C36" s="40"/>
      <c r="D36" s="69"/>
      <c r="E36" s="40"/>
      <c r="F36" s="69"/>
      <c r="G36" s="40"/>
      <c r="H36" s="70"/>
      <c r="I36" s="70"/>
      <c r="J36" s="50"/>
      <c r="K36" s="70"/>
      <c r="L36" s="40"/>
      <c r="M36" s="70"/>
      <c r="O36" s="297"/>
    </row>
    <row r="37" spans="1:15" s="13" customFormat="1" ht="13.5" customHeight="1" x14ac:dyDescent="0.25">
      <c r="A37" s="68" t="s">
        <v>32</v>
      </c>
      <c r="B37" s="68" t="s">
        <v>33</v>
      </c>
      <c r="C37" s="40"/>
      <c r="D37" s="55">
        <v>29017</v>
      </c>
      <c r="E37" s="40"/>
      <c r="F37" s="55">
        <v>10513</v>
      </c>
      <c r="G37" s="40"/>
      <c r="H37" s="56">
        <v>9398</v>
      </c>
      <c r="I37" s="56">
        <v>9398</v>
      </c>
      <c r="J37" s="50"/>
      <c r="K37" s="56">
        <v>9398</v>
      </c>
      <c r="L37" s="40"/>
      <c r="M37" s="56">
        <v>9398</v>
      </c>
      <c r="O37" s="297"/>
    </row>
    <row r="38" spans="1:15" s="13" customFormat="1" ht="13.5" customHeight="1" x14ac:dyDescent="0.25">
      <c r="A38" s="68" t="s">
        <v>34</v>
      </c>
      <c r="B38" s="68" t="s">
        <v>35</v>
      </c>
      <c r="C38" s="40"/>
      <c r="D38" s="55"/>
      <c r="E38" s="40"/>
      <c r="F38" s="55"/>
      <c r="G38" s="40"/>
      <c r="H38" s="56"/>
      <c r="I38" s="56"/>
      <c r="J38" s="50"/>
      <c r="K38" s="56"/>
      <c r="L38" s="40"/>
      <c r="M38" s="56"/>
      <c r="O38" s="297"/>
    </row>
    <row r="39" spans="1:15" s="13" customFormat="1" ht="13.5" customHeight="1" x14ac:dyDescent="0.25">
      <c r="A39" s="68" t="s">
        <v>36</v>
      </c>
      <c r="B39" s="68" t="s">
        <v>37</v>
      </c>
      <c r="C39" s="40"/>
      <c r="D39" s="55">
        <v>10820</v>
      </c>
      <c r="E39" s="40"/>
      <c r="F39" s="55"/>
      <c r="G39" s="40"/>
      <c r="H39" s="56"/>
      <c r="I39" s="56"/>
      <c r="J39" s="50"/>
      <c r="K39" s="56"/>
      <c r="L39" s="40"/>
      <c r="M39" s="56"/>
      <c r="O39" s="297"/>
    </row>
    <row r="40" spans="1:15" s="13" customFormat="1" ht="13.5" customHeight="1" x14ac:dyDescent="0.25">
      <c r="A40" s="68" t="s">
        <v>38</v>
      </c>
      <c r="B40" s="68" t="s">
        <v>39</v>
      </c>
      <c r="C40" s="40"/>
      <c r="D40" s="55">
        <v>33247</v>
      </c>
      <c r="E40" s="40"/>
      <c r="F40" s="55">
        <v>41110</v>
      </c>
      <c r="G40" s="40"/>
      <c r="H40" s="56">
        <v>40000</v>
      </c>
      <c r="I40" s="56">
        <v>40000</v>
      </c>
      <c r="J40" s="50"/>
      <c r="K40" s="56">
        <v>40000</v>
      </c>
      <c r="L40" s="40"/>
      <c r="M40" s="56">
        <v>40000</v>
      </c>
      <c r="O40" s="297"/>
    </row>
    <row r="41" spans="1:15" s="13" customFormat="1" ht="13.5" customHeight="1" x14ac:dyDescent="0.25">
      <c r="A41" s="68" t="s">
        <v>40</v>
      </c>
      <c r="B41" s="68" t="s">
        <v>41</v>
      </c>
      <c r="C41" s="40"/>
      <c r="D41" s="55">
        <v>2864</v>
      </c>
      <c r="E41" s="40"/>
      <c r="F41" s="55">
        <v>63098</v>
      </c>
      <c r="G41" s="40"/>
      <c r="H41" s="56">
        <v>20000</v>
      </c>
      <c r="I41" s="56">
        <v>20000</v>
      </c>
      <c r="J41" s="50"/>
      <c r="K41" s="56">
        <v>20000</v>
      </c>
      <c r="L41" s="40"/>
      <c r="M41" s="56">
        <v>20000</v>
      </c>
      <c r="O41" s="297"/>
    </row>
    <row r="42" spans="1:15" s="13" customFormat="1" ht="13.5" customHeight="1" x14ac:dyDescent="0.3">
      <c r="A42" s="58"/>
      <c r="B42" s="71" t="s">
        <v>27</v>
      </c>
      <c r="C42" s="40"/>
      <c r="D42" s="55"/>
      <c r="E42" s="40"/>
      <c r="F42" s="55"/>
      <c r="G42" s="40"/>
      <c r="H42" s="56"/>
      <c r="I42" s="56"/>
      <c r="J42" s="50"/>
      <c r="K42" s="56"/>
      <c r="L42" s="40"/>
      <c r="M42" s="56"/>
      <c r="O42" s="297"/>
    </row>
    <row r="43" spans="1:15" s="13" customFormat="1" ht="13.5" customHeight="1" thickBot="1" x14ac:dyDescent="0.35">
      <c r="A43" s="72" t="s">
        <v>42</v>
      </c>
      <c r="B43" s="73"/>
      <c r="D43" s="74">
        <f>SUM(D36:D42)</f>
        <v>75948</v>
      </c>
      <c r="F43" s="74">
        <f>SUM(F36:F42)</f>
        <v>114721</v>
      </c>
      <c r="H43" s="74">
        <f>SUM(H36:H42)</f>
        <v>69398</v>
      </c>
      <c r="I43" s="74">
        <f>SUM(I36:I42)</f>
        <v>69398</v>
      </c>
      <c r="K43" s="74">
        <f>SUM(K36:K42)</f>
        <v>69398</v>
      </c>
      <c r="M43" s="74">
        <f>SUM(M36:M42)</f>
        <v>69398</v>
      </c>
      <c r="O43" s="299"/>
    </row>
    <row r="44" spans="1:15" s="13" customFormat="1" ht="16.149999999999999" customHeight="1" thickBot="1" x14ac:dyDescent="0.3">
      <c r="A44" s="484" t="s">
        <v>43</v>
      </c>
      <c r="B44" s="485"/>
      <c r="C44" s="75"/>
      <c r="D44" s="76">
        <f>D34+D43</f>
        <v>1204637</v>
      </c>
      <c r="E44" s="75"/>
      <c r="F44" s="76">
        <f>F34+F43</f>
        <v>1270326</v>
      </c>
      <c r="G44" s="75"/>
      <c r="H44" s="76">
        <f>H34+H43</f>
        <v>1279469</v>
      </c>
      <c r="I44" s="76">
        <f>I34+I43</f>
        <v>1279469</v>
      </c>
      <c r="J44" s="77"/>
      <c r="K44" s="76">
        <f>K34+K43</f>
        <v>1279469</v>
      </c>
      <c r="L44" s="77"/>
      <c r="M44" s="78">
        <f>M34+M43</f>
        <v>1287615</v>
      </c>
      <c r="O44" s="300"/>
    </row>
    <row r="45" spans="1:15" ht="12.65" customHeight="1" thickBot="1" x14ac:dyDescent="0.4">
      <c r="I45" s="349"/>
    </row>
    <row r="46" spans="1:15" s="13" customFormat="1" ht="16.149999999999999" customHeight="1" thickBot="1" x14ac:dyDescent="0.4">
      <c r="A46" s="484" t="s">
        <v>44</v>
      </c>
      <c r="B46" s="485"/>
      <c r="C46" s="30"/>
      <c r="D46" s="79"/>
      <c r="E46" s="30"/>
      <c r="F46" s="79"/>
      <c r="G46" s="30"/>
      <c r="H46" s="79"/>
      <c r="I46" s="79"/>
      <c r="J46" s="79"/>
      <c r="K46" s="79"/>
      <c r="L46" s="79"/>
      <c r="M46" s="80"/>
      <c r="O46" s="301"/>
    </row>
    <row r="47" spans="1:15" s="13" customFormat="1" ht="13.5" customHeight="1" x14ac:dyDescent="0.25">
      <c r="A47" s="82" t="s">
        <v>45</v>
      </c>
      <c r="B47" s="68" t="s">
        <v>46</v>
      </c>
      <c r="C47" s="40"/>
      <c r="D47" s="41">
        <v>578391</v>
      </c>
      <c r="E47" s="40"/>
      <c r="F47" s="41">
        <v>646015</v>
      </c>
      <c r="G47" s="40"/>
      <c r="H47" s="42">
        <v>680466</v>
      </c>
      <c r="I47" s="42">
        <v>680466</v>
      </c>
      <c r="J47" s="83"/>
      <c r="K47" s="42">
        <v>680466</v>
      </c>
      <c r="L47" s="84"/>
      <c r="M47" s="42">
        <v>680466</v>
      </c>
      <c r="O47" s="297"/>
    </row>
    <row r="48" spans="1:15" s="13" customFormat="1" ht="13.5" customHeight="1" x14ac:dyDescent="0.25">
      <c r="A48" s="49" t="s">
        <v>47</v>
      </c>
      <c r="B48" s="51" t="s">
        <v>48</v>
      </c>
      <c r="C48" s="40"/>
      <c r="D48" s="85">
        <v>2600</v>
      </c>
      <c r="E48" s="50"/>
      <c r="F48" s="85">
        <v>1400</v>
      </c>
      <c r="G48" s="50"/>
      <c r="H48" s="86"/>
      <c r="I48" s="86"/>
      <c r="J48" s="83"/>
      <c r="K48" s="86"/>
      <c r="L48" s="84"/>
      <c r="M48" s="45"/>
      <c r="O48" s="297"/>
    </row>
    <row r="49" spans="1:15" s="13" customFormat="1" ht="13.5" customHeight="1" x14ac:dyDescent="0.25">
      <c r="A49" s="82" t="s">
        <v>49</v>
      </c>
      <c r="B49" s="51" t="s">
        <v>50</v>
      </c>
      <c r="C49" s="40"/>
      <c r="D49" s="85">
        <v>293487</v>
      </c>
      <c r="E49" s="50"/>
      <c r="F49" s="85">
        <v>225861</v>
      </c>
      <c r="G49" s="50"/>
      <c r="H49" s="86">
        <v>220055</v>
      </c>
      <c r="I49" s="86">
        <v>220055</v>
      </c>
      <c r="J49" s="83"/>
      <c r="K49" s="86">
        <v>220055</v>
      </c>
      <c r="L49" s="84"/>
      <c r="M49" s="45">
        <v>220055</v>
      </c>
      <c r="O49" s="297"/>
    </row>
    <row r="50" spans="1:15" s="13" customFormat="1" ht="13.5" customHeight="1" x14ac:dyDescent="0.25">
      <c r="A50" s="49" t="s">
        <v>51</v>
      </c>
      <c r="B50" s="51" t="s">
        <v>52</v>
      </c>
      <c r="C50" s="40"/>
      <c r="D50" s="85">
        <v>34300</v>
      </c>
      <c r="E50" s="50"/>
      <c r="F50" s="85">
        <v>36758</v>
      </c>
      <c r="G50" s="50"/>
      <c r="H50" s="86">
        <v>39110</v>
      </c>
      <c r="I50" s="86">
        <v>39110</v>
      </c>
      <c r="J50" s="83"/>
      <c r="K50" s="86">
        <v>39110</v>
      </c>
      <c r="L50" s="84"/>
      <c r="M50" s="45">
        <v>39110</v>
      </c>
      <c r="O50" s="297"/>
    </row>
    <row r="51" spans="1:15" s="13" customFormat="1" ht="13.5" customHeight="1" x14ac:dyDescent="0.25">
      <c r="A51" s="82" t="s">
        <v>53</v>
      </c>
      <c r="B51" s="51" t="s">
        <v>54</v>
      </c>
      <c r="C51" s="40"/>
      <c r="D51" s="85">
        <v>62340</v>
      </c>
      <c r="E51" s="50"/>
      <c r="F51" s="85">
        <v>68099</v>
      </c>
      <c r="G51" s="50"/>
      <c r="H51" s="86">
        <v>71502</v>
      </c>
      <c r="I51" s="86">
        <v>71502</v>
      </c>
      <c r="J51" s="83"/>
      <c r="K51" s="86">
        <v>71502</v>
      </c>
      <c r="L51" s="84"/>
      <c r="M51" s="45">
        <v>71502</v>
      </c>
      <c r="O51" s="297"/>
    </row>
    <row r="52" spans="1:15" s="13" customFormat="1" ht="13.5" customHeight="1" x14ac:dyDescent="0.25">
      <c r="A52" s="49" t="s">
        <v>55</v>
      </c>
      <c r="B52" s="51" t="s">
        <v>56</v>
      </c>
      <c r="C52" s="40"/>
      <c r="D52" s="85">
        <v>6380</v>
      </c>
      <c r="E52" s="50"/>
      <c r="F52" s="85">
        <v>5861</v>
      </c>
      <c r="G52" s="50"/>
      <c r="H52" s="86">
        <v>4329</v>
      </c>
      <c r="I52" s="86">
        <v>4329</v>
      </c>
      <c r="J52" s="83"/>
      <c r="K52" s="86">
        <v>4329</v>
      </c>
      <c r="L52" s="84"/>
      <c r="M52" s="45">
        <v>4329</v>
      </c>
      <c r="O52" s="297"/>
    </row>
    <row r="53" spans="1:15" s="13" customFormat="1" ht="13.5" customHeight="1" x14ac:dyDescent="0.25">
      <c r="A53" s="82" t="s">
        <v>57</v>
      </c>
      <c r="B53" s="51" t="s">
        <v>58</v>
      </c>
      <c r="C53" s="40"/>
      <c r="D53" s="87">
        <v>12296</v>
      </c>
      <c r="E53" s="50"/>
      <c r="F53" s="87">
        <v>39263</v>
      </c>
      <c r="G53" s="50"/>
      <c r="H53" s="88">
        <v>10635</v>
      </c>
      <c r="I53" s="86">
        <v>10635</v>
      </c>
      <c r="J53" s="83"/>
      <c r="K53" s="86">
        <v>10635</v>
      </c>
      <c r="L53" s="84"/>
      <c r="M53" s="45">
        <v>10635</v>
      </c>
      <c r="O53" s="297"/>
    </row>
    <row r="54" spans="1:15" s="13" customFormat="1" ht="13" x14ac:dyDescent="0.3">
      <c r="A54" s="89" t="s">
        <v>59</v>
      </c>
      <c r="B54" s="59"/>
      <c r="C54" s="50"/>
      <c r="D54" s="60">
        <f t="shared" ref="D54:F54" si="0">SUM(D47:D53)</f>
        <v>989794</v>
      </c>
      <c r="E54" s="50"/>
      <c r="F54" s="60">
        <f t="shared" si="0"/>
        <v>1023257</v>
      </c>
      <c r="G54" s="50"/>
      <c r="H54" s="60">
        <f t="shared" ref="H54:M54" si="1">SUM(H47:H53)</f>
        <v>1026097</v>
      </c>
      <c r="I54" s="60">
        <f t="shared" si="1"/>
        <v>1026097</v>
      </c>
      <c r="J54" s="90"/>
      <c r="K54" s="60">
        <f t="shared" si="1"/>
        <v>1026097</v>
      </c>
      <c r="L54" s="61"/>
      <c r="M54" s="60">
        <f t="shared" si="1"/>
        <v>1026097</v>
      </c>
      <c r="O54" s="297"/>
    </row>
    <row r="55" spans="1:15" s="13" customFormat="1" ht="6.75" customHeight="1" x14ac:dyDescent="0.25">
      <c r="D55" s="81"/>
      <c r="F55" s="81"/>
      <c r="H55" s="81"/>
      <c r="I55" s="81"/>
      <c r="K55" s="81"/>
      <c r="M55" s="81"/>
      <c r="O55" s="294"/>
    </row>
    <row r="56" spans="1:15" s="13" customFormat="1" ht="13.5" customHeight="1" x14ac:dyDescent="0.25">
      <c r="A56" s="49" t="s">
        <v>60</v>
      </c>
      <c r="B56" s="51" t="s">
        <v>208</v>
      </c>
      <c r="C56" s="40"/>
      <c r="D56" s="91">
        <v>39149</v>
      </c>
      <c r="E56" s="44"/>
      <c r="F56" s="91">
        <v>75080</v>
      </c>
      <c r="G56" s="44"/>
      <c r="H56" s="92">
        <v>42884</v>
      </c>
      <c r="I56" s="86">
        <v>42884</v>
      </c>
      <c r="J56" s="83"/>
      <c r="K56" s="86">
        <v>42884</v>
      </c>
      <c r="L56" s="84"/>
      <c r="M56" s="45">
        <v>42884</v>
      </c>
      <c r="O56" s="297"/>
    </row>
    <row r="57" spans="1:15" s="13" customFormat="1" ht="13.5" customHeight="1" x14ac:dyDescent="0.25">
      <c r="A57" s="49" t="s">
        <v>61</v>
      </c>
      <c r="B57" s="51" t="s">
        <v>62</v>
      </c>
      <c r="C57" s="40"/>
      <c r="D57" s="91">
        <v>19684</v>
      </c>
      <c r="E57" s="44"/>
      <c r="F57" s="91">
        <v>14875</v>
      </c>
      <c r="G57" s="44"/>
      <c r="H57" s="92">
        <v>18000</v>
      </c>
      <c r="I57" s="86">
        <v>18000</v>
      </c>
      <c r="J57" s="83"/>
      <c r="K57" s="86">
        <v>18000</v>
      </c>
      <c r="L57" s="84"/>
      <c r="M57" s="45">
        <v>18000</v>
      </c>
      <c r="O57" s="297"/>
    </row>
    <row r="58" spans="1:15" s="13" customFormat="1" ht="13.5" customHeight="1" x14ac:dyDescent="0.25">
      <c r="A58" s="49" t="s">
        <v>210</v>
      </c>
      <c r="B58" s="51" t="s">
        <v>209</v>
      </c>
      <c r="C58" s="40"/>
      <c r="D58" s="392">
        <v>0</v>
      </c>
      <c r="E58" s="44"/>
      <c r="F58" s="392">
        <v>3743</v>
      </c>
      <c r="G58" s="44"/>
      <c r="H58" s="392">
        <v>0</v>
      </c>
      <c r="I58" s="393">
        <v>0</v>
      </c>
      <c r="J58" s="83"/>
      <c r="K58" s="393">
        <v>0</v>
      </c>
      <c r="L58" s="84"/>
      <c r="M58" s="394">
        <v>0</v>
      </c>
      <c r="O58" s="297" t="s">
        <v>253</v>
      </c>
    </row>
    <row r="59" spans="1:15" s="13" customFormat="1" ht="13.5" customHeight="1" x14ac:dyDescent="0.25">
      <c r="A59" s="49" t="s">
        <v>63</v>
      </c>
      <c r="B59" s="51" t="s">
        <v>64</v>
      </c>
      <c r="C59" s="40"/>
      <c r="D59" s="91">
        <v>69802</v>
      </c>
      <c r="E59" s="44"/>
      <c r="F59" s="91">
        <v>69248</v>
      </c>
      <c r="G59" s="44"/>
      <c r="H59" s="92">
        <v>62000</v>
      </c>
      <c r="I59" s="86">
        <v>62000</v>
      </c>
      <c r="J59" s="83"/>
      <c r="K59" s="86">
        <v>58000</v>
      </c>
      <c r="L59" s="84"/>
      <c r="M59" s="45">
        <v>54000</v>
      </c>
      <c r="O59" s="297"/>
    </row>
    <row r="60" spans="1:15" s="13" customFormat="1" ht="13.5" customHeight="1" x14ac:dyDescent="0.25">
      <c r="A60" s="49" t="s">
        <v>65</v>
      </c>
      <c r="B60" s="51" t="s">
        <v>66</v>
      </c>
      <c r="C60" s="40"/>
      <c r="D60" s="91">
        <v>24416</v>
      </c>
      <c r="E60" s="44"/>
      <c r="F60" s="91">
        <v>22347</v>
      </c>
      <c r="G60" s="44"/>
      <c r="H60" s="92">
        <v>26085</v>
      </c>
      <c r="I60" s="86">
        <v>26085</v>
      </c>
      <c r="J60" s="83"/>
      <c r="K60" s="86">
        <v>26085</v>
      </c>
      <c r="L60" s="84"/>
      <c r="M60" s="45">
        <v>26085</v>
      </c>
      <c r="O60" s="297"/>
    </row>
    <row r="61" spans="1:15" s="13" customFormat="1" ht="13.5" customHeight="1" x14ac:dyDescent="0.25">
      <c r="A61" s="49" t="s">
        <v>67</v>
      </c>
      <c r="B61" s="51" t="s">
        <v>68</v>
      </c>
      <c r="C61" s="40"/>
      <c r="D61" s="91">
        <v>15084</v>
      </c>
      <c r="E61" s="44"/>
      <c r="F61" s="91">
        <v>13688</v>
      </c>
      <c r="G61" s="44"/>
      <c r="H61" s="92">
        <v>12776</v>
      </c>
      <c r="I61" s="86">
        <v>12776</v>
      </c>
      <c r="J61" s="83"/>
      <c r="K61" s="86">
        <v>12776</v>
      </c>
      <c r="L61" s="84"/>
      <c r="M61" s="45">
        <v>12776</v>
      </c>
      <c r="O61" s="297"/>
    </row>
    <row r="62" spans="1:15" s="13" customFormat="1" ht="13.5" customHeight="1" x14ac:dyDescent="0.25">
      <c r="A62" s="49" t="s">
        <v>69</v>
      </c>
      <c r="B62" s="51" t="s">
        <v>70</v>
      </c>
      <c r="C62" s="40"/>
      <c r="D62" s="93"/>
      <c r="E62" s="44"/>
      <c r="F62" s="93"/>
      <c r="G62" s="44"/>
      <c r="H62" s="94"/>
      <c r="I62" s="86"/>
      <c r="J62" s="83"/>
      <c r="K62" s="86"/>
      <c r="L62" s="84"/>
      <c r="M62" s="45"/>
      <c r="O62" s="297"/>
    </row>
    <row r="63" spans="1:15" s="13" customFormat="1" ht="13.5" customHeight="1" x14ac:dyDescent="0.25">
      <c r="A63" s="49" t="s">
        <v>71</v>
      </c>
      <c r="B63" s="51" t="s">
        <v>72</v>
      </c>
      <c r="C63" s="40"/>
      <c r="D63" s="93">
        <v>42559</v>
      </c>
      <c r="E63" s="44"/>
      <c r="F63" s="93">
        <v>46720</v>
      </c>
      <c r="G63" s="44"/>
      <c r="H63" s="94">
        <v>55217</v>
      </c>
      <c r="I63" s="86">
        <v>55217</v>
      </c>
      <c r="J63" s="83"/>
      <c r="K63" s="86">
        <v>55217</v>
      </c>
      <c r="L63" s="84"/>
      <c r="M63" s="45">
        <v>55217</v>
      </c>
      <c r="O63" s="297"/>
    </row>
    <row r="64" spans="1:15" s="13" customFormat="1" ht="13.5" customHeight="1" x14ac:dyDescent="0.25">
      <c r="A64" s="49" t="s">
        <v>73</v>
      </c>
      <c r="B64" s="51" t="s">
        <v>105</v>
      </c>
      <c r="C64" s="40"/>
      <c r="D64" s="93"/>
      <c r="E64" s="44"/>
      <c r="F64" s="93"/>
      <c r="G64" s="44"/>
      <c r="H64" s="94"/>
      <c r="I64" s="86"/>
      <c r="J64" s="83"/>
      <c r="K64" s="86"/>
      <c r="L64" s="84"/>
      <c r="M64" s="45"/>
      <c r="O64" s="297"/>
    </row>
    <row r="65" spans="1:15" s="13" customFormat="1" ht="13.5" customHeight="1" x14ac:dyDescent="0.25">
      <c r="A65" s="49" t="s">
        <v>101</v>
      </c>
      <c r="B65" s="51" t="s">
        <v>103</v>
      </c>
      <c r="C65" s="40"/>
      <c r="D65" s="93">
        <v>14186</v>
      </c>
      <c r="E65" s="44"/>
      <c r="F65" s="93">
        <v>13549</v>
      </c>
      <c r="G65" s="44"/>
      <c r="H65" s="94">
        <v>12965</v>
      </c>
      <c r="I65" s="86">
        <v>12965</v>
      </c>
      <c r="J65" s="83"/>
      <c r="K65" s="86">
        <v>12965</v>
      </c>
      <c r="L65" s="84"/>
      <c r="M65" s="45">
        <v>12965</v>
      </c>
      <c r="O65" s="297"/>
    </row>
    <row r="66" spans="1:15" s="13" customFormat="1" ht="13.5" customHeight="1" x14ac:dyDescent="0.25">
      <c r="A66" s="49" t="s">
        <v>102</v>
      </c>
      <c r="B66" s="51" t="s">
        <v>104</v>
      </c>
      <c r="C66" s="40"/>
      <c r="D66" s="93">
        <v>22870</v>
      </c>
      <c r="E66" s="44"/>
      <c r="F66" s="93">
        <v>22411</v>
      </c>
      <c r="G66" s="44"/>
      <c r="H66" s="94">
        <v>20163</v>
      </c>
      <c r="I66" s="86">
        <v>20163</v>
      </c>
      <c r="J66" s="83"/>
      <c r="K66" s="86">
        <v>20163</v>
      </c>
      <c r="L66" s="84"/>
      <c r="M66" s="45">
        <v>20163</v>
      </c>
      <c r="O66" s="297"/>
    </row>
    <row r="67" spans="1:15" s="13" customFormat="1" ht="13.5" customHeight="1" x14ac:dyDescent="0.25">
      <c r="A67" s="49" t="s">
        <v>74</v>
      </c>
      <c r="B67" s="51" t="s">
        <v>75</v>
      </c>
      <c r="C67" s="40"/>
      <c r="D67" s="93"/>
      <c r="E67" s="44"/>
      <c r="F67" s="93"/>
      <c r="G67" s="44"/>
      <c r="H67" s="94"/>
      <c r="I67" s="86"/>
      <c r="J67" s="83"/>
      <c r="K67" s="86"/>
      <c r="L67" s="84"/>
      <c r="M67" s="45"/>
      <c r="O67" s="297"/>
    </row>
    <row r="68" spans="1:15" s="13" customFormat="1" ht="13.5" customHeight="1" x14ac:dyDescent="0.25">
      <c r="A68" s="49" t="s">
        <v>76</v>
      </c>
      <c r="B68" s="51" t="s">
        <v>77</v>
      </c>
      <c r="C68" s="40"/>
      <c r="D68" s="55"/>
      <c r="E68" s="40"/>
      <c r="F68" s="55"/>
      <c r="G68" s="40"/>
      <c r="H68" s="56"/>
      <c r="I68" s="56"/>
      <c r="J68" s="83"/>
      <c r="K68" s="56"/>
      <c r="L68" s="84"/>
      <c r="M68" s="56"/>
      <c r="O68" s="297"/>
    </row>
    <row r="69" spans="1:15" s="13" customFormat="1" ht="13.5" customHeight="1" x14ac:dyDescent="0.25">
      <c r="A69" s="49" t="s">
        <v>78</v>
      </c>
      <c r="B69" s="51" t="s">
        <v>79</v>
      </c>
      <c r="C69" s="50"/>
      <c r="D69" s="48"/>
      <c r="E69" s="50"/>
      <c r="F69" s="48"/>
      <c r="G69" s="50"/>
      <c r="H69" s="45"/>
      <c r="I69" s="45"/>
      <c r="J69" s="83"/>
      <c r="K69" s="45"/>
      <c r="L69" s="84"/>
      <c r="M69" s="45"/>
      <c r="O69" s="297"/>
    </row>
    <row r="70" spans="1:15" s="13" customFormat="1" ht="13.5" hidden="1" customHeight="1" x14ac:dyDescent="0.25">
      <c r="A70" s="49"/>
      <c r="B70" s="51"/>
      <c r="C70" s="50"/>
      <c r="D70" s="45"/>
      <c r="E70" s="50"/>
      <c r="F70" s="45"/>
      <c r="G70" s="50"/>
      <c r="H70" s="45"/>
      <c r="I70" s="51"/>
      <c r="J70" s="83"/>
      <c r="K70" s="51" t="e">
        <f>IF($H$2="current budget",#REF!,#REF!)</f>
        <v>#REF!</v>
      </c>
      <c r="L70" s="84"/>
      <c r="M70" s="51"/>
      <c r="O70" s="297"/>
    </row>
    <row r="71" spans="1:15" s="13" customFormat="1" ht="13.5" hidden="1" customHeight="1" x14ac:dyDescent="0.25">
      <c r="A71" s="49"/>
      <c r="B71" s="51"/>
      <c r="C71" s="50"/>
      <c r="D71" s="56"/>
      <c r="E71" s="50"/>
      <c r="F71" s="56"/>
      <c r="G71" s="50"/>
      <c r="H71" s="56"/>
      <c r="I71" s="95"/>
      <c r="J71" s="83"/>
      <c r="K71" s="95" t="e">
        <f>IF($H$2="current budget",#REF!,#REF!)</f>
        <v>#REF!</v>
      </c>
      <c r="L71" s="84"/>
      <c r="M71" s="95"/>
      <c r="O71" s="297"/>
    </row>
    <row r="72" spans="1:15" s="13" customFormat="1" ht="13" x14ac:dyDescent="0.3">
      <c r="A72" s="89" t="s">
        <v>80</v>
      </c>
      <c r="B72" s="59"/>
      <c r="C72" s="50"/>
      <c r="D72" s="60">
        <f>SUM(D56:D71)</f>
        <v>247750</v>
      </c>
      <c r="E72" s="50"/>
      <c r="F72" s="60">
        <f>SUM(F56:F71)</f>
        <v>281661</v>
      </c>
      <c r="G72" s="50"/>
      <c r="H72" s="60">
        <f>SUM(H56:H71)</f>
        <v>250090</v>
      </c>
      <c r="I72" s="60">
        <f>SUM(I56:I71)</f>
        <v>250090</v>
      </c>
      <c r="J72" s="90"/>
      <c r="K72" s="60">
        <f>SUM(K56:K69)</f>
        <v>246090</v>
      </c>
      <c r="L72" s="61"/>
      <c r="M72" s="60">
        <f>SUM(M56:M71)</f>
        <v>242090</v>
      </c>
      <c r="O72" s="297"/>
    </row>
    <row r="73" spans="1:15" s="13" customFormat="1" ht="6" customHeight="1" thickBot="1" x14ac:dyDescent="0.3">
      <c r="O73" s="294"/>
    </row>
    <row r="74" spans="1:15" s="13" customFormat="1" ht="16.149999999999999" customHeight="1" thickBot="1" x14ac:dyDescent="0.4">
      <c r="A74" s="96" t="s">
        <v>81</v>
      </c>
      <c r="B74" s="97"/>
      <c r="C74" s="79"/>
      <c r="D74" s="98">
        <f>SUM(D54+D72)</f>
        <v>1237544</v>
      </c>
      <c r="E74" s="79"/>
      <c r="F74" s="98">
        <f>SUM(F54+F72)</f>
        <v>1304918</v>
      </c>
      <c r="G74" s="79"/>
      <c r="H74" s="98">
        <f>SUM(H54+H72)</f>
        <v>1276187</v>
      </c>
      <c r="I74" s="98">
        <f>SUM(I54+I72)</f>
        <v>1276187</v>
      </c>
      <c r="J74" s="99"/>
      <c r="K74" s="98">
        <f>SUM(K54+K72)</f>
        <v>1272187</v>
      </c>
      <c r="L74" s="98"/>
      <c r="M74" s="100">
        <f>SUM(M54+M72)</f>
        <v>1268187</v>
      </c>
      <c r="O74" s="300"/>
    </row>
    <row r="75" spans="1:15" s="13" customFormat="1" ht="13.5" thickBot="1" x14ac:dyDescent="0.35">
      <c r="B75" s="101"/>
      <c r="D75" s="61"/>
      <c r="F75" s="61"/>
      <c r="H75" s="61"/>
      <c r="I75" s="61"/>
      <c r="J75" s="90"/>
      <c r="K75" s="61"/>
      <c r="L75" s="61"/>
      <c r="M75" s="61"/>
      <c r="O75" s="294"/>
    </row>
    <row r="76" spans="1:15" s="13" customFormat="1" ht="16.149999999999999" customHeight="1" thickBot="1" x14ac:dyDescent="0.4">
      <c r="A76" s="484" t="s">
        <v>82</v>
      </c>
      <c r="B76" s="485"/>
      <c r="C76" s="30"/>
      <c r="D76" s="79"/>
      <c r="E76" s="30"/>
      <c r="F76" s="79"/>
      <c r="G76" s="30"/>
      <c r="H76" s="79"/>
      <c r="I76" s="79"/>
      <c r="J76" s="79"/>
      <c r="K76" s="79"/>
      <c r="L76" s="79"/>
      <c r="M76" s="80"/>
      <c r="O76" s="300"/>
    </row>
    <row r="77" spans="1:15" x14ac:dyDescent="0.35">
      <c r="A77" s="102" t="s">
        <v>83</v>
      </c>
      <c r="D77" s="103">
        <v>38467</v>
      </c>
      <c r="F77" s="312">
        <f>D79</f>
        <v>5560</v>
      </c>
      <c r="H77" s="104">
        <f>F79</f>
        <v>-29032</v>
      </c>
      <c r="I77" s="350">
        <f>IF($H$2="current budget",0,F79)</f>
        <v>0</v>
      </c>
      <c r="K77" s="105">
        <f>IF(H2="Projected yr end", I79,H79)</f>
        <v>-25750</v>
      </c>
      <c r="M77" s="104">
        <f>K79</f>
        <v>-18468</v>
      </c>
      <c r="O77" s="302"/>
    </row>
    <row r="78" spans="1:15" ht="15" thickBot="1" x14ac:dyDescent="0.4">
      <c r="A78" s="102" t="s">
        <v>239</v>
      </c>
      <c r="D78" s="33">
        <f>D44-D74</f>
        <v>-32907</v>
      </c>
      <c r="F78" s="33">
        <f>F44-F74</f>
        <v>-34592</v>
      </c>
      <c r="H78" s="33">
        <f>H44-H74</f>
        <v>3282</v>
      </c>
      <c r="I78" s="351">
        <f>I44-I74</f>
        <v>3282</v>
      </c>
      <c r="K78" s="33">
        <f>K44-K74</f>
        <v>7282</v>
      </c>
      <c r="M78" s="33">
        <f>M44-M74</f>
        <v>19428</v>
      </c>
      <c r="O78" s="303"/>
    </row>
    <row r="79" spans="1:15" ht="16" thickBot="1" x14ac:dyDescent="0.4">
      <c r="A79" s="106" t="s">
        <v>85</v>
      </c>
      <c r="B79" s="107"/>
      <c r="C79" s="108"/>
      <c r="D79" s="108">
        <f>SUM(D77:D78)</f>
        <v>5560</v>
      </c>
      <c r="E79" s="108"/>
      <c r="F79" s="108">
        <f>SUM(F77:F78)</f>
        <v>-29032</v>
      </c>
      <c r="G79" s="108"/>
      <c r="H79" s="108">
        <f>SUM(H77:H78)</f>
        <v>-25750</v>
      </c>
      <c r="I79" s="352">
        <f>SUM(I77:I78)</f>
        <v>3282</v>
      </c>
      <c r="J79" s="108"/>
      <c r="K79" s="108">
        <f>SUM(K77:K78)</f>
        <v>-18468</v>
      </c>
      <c r="L79" s="108"/>
      <c r="M79" s="109">
        <f>SUM(M77:M78)</f>
        <v>960</v>
      </c>
      <c r="O79" s="295" t="s">
        <v>106</v>
      </c>
    </row>
    <row r="80" spans="1:15" s="114" customFormat="1" ht="12.65" hidden="1" customHeight="1" thickBot="1" x14ac:dyDescent="0.35">
      <c r="A80" s="110"/>
      <c r="B80" s="110"/>
      <c r="C80" s="111"/>
      <c r="D80" s="112"/>
      <c r="E80" s="111"/>
      <c r="F80" s="112"/>
      <c r="G80" s="111"/>
      <c r="H80" s="112"/>
      <c r="I80" s="353"/>
      <c r="J80" s="110"/>
      <c r="K80" s="112"/>
      <c r="L80" s="110"/>
      <c r="M80" s="113"/>
      <c r="O80" s="304"/>
    </row>
    <row r="81" spans="1:15" s="119" customFormat="1" ht="16.149999999999999" hidden="1" customHeight="1" x14ac:dyDescent="0.35">
      <c r="A81" s="486" t="s">
        <v>86</v>
      </c>
      <c r="B81" s="487"/>
      <c r="C81" s="115"/>
      <c r="D81" s="116">
        <f>D79/D11</f>
        <v>5.8496636443404505E-3</v>
      </c>
      <c r="E81" s="117"/>
      <c r="F81" s="116">
        <f>F79/F11</f>
        <v>-2.9537024036984359E-2</v>
      </c>
      <c r="G81" s="117"/>
      <c r="H81" s="116">
        <f>H79/H11</f>
        <v>-2.4312476218621561E-2</v>
      </c>
      <c r="I81" s="116">
        <f>I79/I11</f>
        <v>3.0987785223112996E-3</v>
      </c>
      <c r="J81" s="118"/>
      <c r="K81" s="116">
        <f>K79/K11</f>
        <v>-1.7437002361378757E-2</v>
      </c>
      <c r="L81" s="118"/>
      <c r="M81" s="116">
        <f>M79/M11</f>
        <v>8.994886968938594E-4</v>
      </c>
      <c r="O81" s="305"/>
    </row>
    <row r="82" spans="1:15" s="114" customFormat="1" ht="12.65" customHeight="1" thickBot="1" x14ac:dyDescent="0.35">
      <c r="A82" s="110"/>
      <c r="B82" s="110"/>
      <c r="C82" s="111"/>
      <c r="D82" s="112"/>
      <c r="E82" s="111"/>
      <c r="F82" s="112"/>
      <c r="G82" s="111"/>
      <c r="H82" s="112"/>
      <c r="I82" s="353"/>
      <c r="J82" s="110"/>
      <c r="K82" s="112"/>
      <c r="L82" s="110"/>
      <c r="M82" s="113"/>
      <c r="O82" s="304"/>
    </row>
    <row r="83" spans="1:15" s="126" customFormat="1" ht="16" thickBot="1" x14ac:dyDescent="0.4">
      <c r="A83" s="120" t="s">
        <v>87</v>
      </c>
      <c r="B83" s="121"/>
      <c r="C83" s="122"/>
      <c r="D83" s="123"/>
      <c r="E83" s="122"/>
      <c r="F83" s="123"/>
      <c r="G83" s="122"/>
      <c r="H83" s="123"/>
      <c r="I83" s="123"/>
      <c r="J83" s="123"/>
      <c r="K83" s="123"/>
      <c r="L83" s="124"/>
      <c r="M83" s="125"/>
      <c r="O83" s="306"/>
    </row>
    <row r="84" spans="1:15" s="126" customFormat="1" ht="14.65" customHeight="1" x14ac:dyDescent="0.35">
      <c r="A84" s="127" t="s">
        <v>88</v>
      </c>
      <c r="B84" s="128"/>
      <c r="C84" s="129"/>
      <c r="D84" s="130">
        <f>(D54+D64)/D44</f>
        <v>0.82165332793198287</v>
      </c>
      <c r="E84" s="129"/>
      <c r="F84" s="130">
        <f>(F54+F64)/F44</f>
        <v>0.80550740518575548</v>
      </c>
      <c r="G84" s="129"/>
      <c r="H84" s="130">
        <f>(H54+H64)/H44</f>
        <v>0.8019709738962022</v>
      </c>
      <c r="I84" s="130">
        <f>(I54+I64)/I44</f>
        <v>0.8019709738962022</v>
      </c>
      <c r="J84" s="129"/>
      <c r="K84" s="130">
        <f>(K54+K64)/K44</f>
        <v>0.8019709738962022</v>
      </c>
      <c r="L84" s="131"/>
      <c r="M84" s="130">
        <f>(M54+M64)/M44</f>
        <v>0.79689736450724791</v>
      </c>
      <c r="O84" s="307" t="s">
        <v>169</v>
      </c>
    </row>
    <row r="85" spans="1:15" ht="9" customHeight="1" x14ac:dyDescent="0.35">
      <c r="A85" s="132"/>
      <c r="D85" s="133"/>
      <c r="F85" s="133"/>
      <c r="H85" s="133"/>
      <c r="I85" s="354"/>
      <c r="J85" s="133"/>
      <c r="K85" s="133"/>
      <c r="L85" s="133"/>
      <c r="M85" s="133"/>
      <c r="O85" s="308"/>
    </row>
    <row r="86" spans="1:15" s="126" customFormat="1" ht="14.65" customHeight="1" x14ac:dyDescent="0.35">
      <c r="A86" s="135" t="s">
        <v>89</v>
      </c>
      <c r="B86" s="1"/>
      <c r="D86" s="136">
        <f>(D47+D48+D64)/D44</f>
        <v>0.48229549648566333</v>
      </c>
      <c r="F86" s="136">
        <f>(F47+F48+F64)/F44</f>
        <v>0.5096447683508013</v>
      </c>
      <c r="H86" s="136">
        <f>(H47+H48+H64)/H44</f>
        <v>0.53183469079751056</v>
      </c>
      <c r="I86" s="136">
        <f>(I47+I48+I64)/I44</f>
        <v>0.53183469079751056</v>
      </c>
      <c r="K86" s="136">
        <f>(K47+K48+K64)/K44</f>
        <v>0.53183469079751056</v>
      </c>
      <c r="L86" s="137"/>
      <c r="M86" s="136">
        <f>(M47+M48+M64)/M44</f>
        <v>0.52847007840076421</v>
      </c>
      <c r="O86" s="307" t="s">
        <v>170</v>
      </c>
    </row>
    <row r="87" spans="1:15" s="126" customFormat="1" ht="9" customHeight="1" x14ac:dyDescent="0.35">
      <c r="A87" s="135"/>
      <c r="B87" s="1"/>
      <c r="D87" s="139"/>
      <c r="F87" s="139"/>
      <c r="H87" s="139"/>
      <c r="I87" s="139"/>
      <c r="K87" s="139"/>
      <c r="L87" s="137"/>
      <c r="M87" s="139"/>
      <c r="O87" s="309"/>
    </row>
    <row r="88" spans="1:15" s="126" customFormat="1" ht="14.65" customHeight="1" x14ac:dyDescent="0.35">
      <c r="A88" s="318" t="s">
        <v>198</v>
      </c>
      <c r="B88" s="1"/>
      <c r="D88" s="136">
        <f>D49/D44</f>
        <v>0.2436310689444206</v>
      </c>
      <c r="F88" s="136">
        <f>F49/F44</f>
        <v>0.17779766768530283</v>
      </c>
      <c r="H88" s="136">
        <f>H49/H44</f>
        <v>0.17198931744340817</v>
      </c>
      <c r="I88" s="136">
        <f>I49/I44</f>
        <v>0.17198931744340817</v>
      </c>
      <c r="K88" s="136">
        <f>K49/K44</f>
        <v>0.17198931744340817</v>
      </c>
      <c r="L88" s="137"/>
      <c r="M88" s="136">
        <f>M49/M44</f>
        <v>0.1709012398892526</v>
      </c>
      <c r="O88" s="309"/>
    </row>
    <row r="89" spans="1:15" s="126" customFormat="1" ht="9" hidden="1" customHeight="1" x14ac:dyDescent="0.35">
      <c r="A89" s="135"/>
      <c r="B89" s="1"/>
      <c r="D89" s="139"/>
      <c r="F89" s="139"/>
      <c r="H89" s="139"/>
      <c r="I89" s="139"/>
      <c r="K89" s="139"/>
      <c r="L89" s="137"/>
      <c r="M89" s="134"/>
      <c r="O89" s="309"/>
    </row>
    <row r="90" spans="1:15" s="126" customFormat="1" ht="14.65" hidden="1" customHeight="1" x14ac:dyDescent="0.35">
      <c r="A90" s="135" t="s">
        <v>90</v>
      </c>
      <c r="B90" s="1"/>
      <c r="D90" s="136">
        <f>(D50+D51+D52)/D44</f>
        <v>8.5519538250941982E-2</v>
      </c>
      <c r="F90" s="136">
        <f>(F50+F51+F52)/F44</f>
        <v>8.7157154935032427E-2</v>
      </c>
      <c r="H90" s="136">
        <f>(H50+H51+H52)/H44</f>
        <v>8.9834923706631417E-2</v>
      </c>
      <c r="I90" s="136">
        <f>(I50+I51+I52)/I44</f>
        <v>8.9834923706631417E-2</v>
      </c>
      <c r="K90" s="136">
        <f>(K50+K51+K52)/K44</f>
        <v>8.9834923706631417E-2</v>
      </c>
      <c r="L90" s="137"/>
      <c r="M90" s="138">
        <f>(M50+M51+M52)/M44</f>
        <v>8.9266589780330294E-2</v>
      </c>
      <c r="O90" s="309"/>
    </row>
    <row r="91" spans="1:15" s="126" customFormat="1" ht="9" customHeight="1" thickBot="1" x14ac:dyDescent="0.4">
      <c r="A91" s="140"/>
      <c r="B91" s="141"/>
      <c r="C91" s="142"/>
      <c r="D91" s="143"/>
      <c r="E91" s="142"/>
      <c r="F91" s="143"/>
      <c r="G91" s="142"/>
      <c r="H91" s="143"/>
      <c r="I91" s="143"/>
      <c r="J91" s="144"/>
      <c r="K91" s="143"/>
      <c r="L91" s="145"/>
      <c r="M91" s="146"/>
      <c r="O91" s="310"/>
    </row>
    <row r="92" spans="1:15" hidden="1" x14ac:dyDescent="0.35">
      <c r="B92" s="5" t="s">
        <v>2</v>
      </c>
      <c r="I92" s="349"/>
    </row>
    <row r="93" spans="1:15" hidden="1" x14ac:dyDescent="0.35">
      <c r="B93" s="5" t="s">
        <v>91</v>
      </c>
      <c r="I93" s="349"/>
    </row>
    <row r="94" spans="1:15" ht="15" thickBot="1" x14ac:dyDescent="0.4"/>
    <row r="95" spans="1:15" s="147" customFormat="1" ht="14" hidden="1" x14ac:dyDescent="0.3">
      <c r="A95" s="164" t="s">
        <v>98</v>
      </c>
      <c r="C95" s="148" t="s">
        <v>6</v>
      </c>
      <c r="D95" s="170" t="s">
        <v>6</v>
      </c>
      <c r="E95" s="16"/>
      <c r="F95" s="170" t="s">
        <v>7</v>
      </c>
      <c r="G95" s="16"/>
      <c r="H95" s="18" t="s">
        <v>8</v>
      </c>
      <c r="I95" s="344" t="s">
        <v>8</v>
      </c>
      <c r="J95" s="9"/>
      <c r="K95" s="18" t="s">
        <v>9</v>
      </c>
      <c r="L95" s="11"/>
      <c r="M95" s="18" t="s">
        <v>10</v>
      </c>
      <c r="O95" s="311"/>
    </row>
    <row r="96" spans="1:15" s="147" customFormat="1" ht="14" hidden="1" x14ac:dyDescent="0.3">
      <c r="C96" s="167" t="s">
        <v>92</v>
      </c>
      <c r="D96" s="178" t="s">
        <v>92</v>
      </c>
      <c r="E96" s="169"/>
      <c r="F96" s="178" t="s">
        <v>92</v>
      </c>
      <c r="G96" s="169"/>
      <c r="H96" s="178" t="s">
        <v>92</v>
      </c>
      <c r="I96" s="345" t="s">
        <v>92</v>
      </c>
      <c r="J96" s="165"/>
      <c r="K96" s="178" t="s">
        <v>92</v>
      </c>
      <c r="L96" s="165"/>
      <c r="M96" s="178" t="s">
        <v>92</v>
      </c>
      <c r="O96" s="311"/>
    </row>
    <row r="97" spans="1:15" s="147" customFormat="1" hidden="1" x14ac:dyDescent="0.35">
      <c r="A97" s="149" t="s">
        <v>93</v>
      </c>
      <c r="C97" s="168" t="e">
        <v>#REF!</v>
      </c>
      <c r="D97" s="150">
        <f>D79</f>
        <v>5560</v>
      </c>
      <c r="E97" s="166"/>
      <c r="F97" s="150">
        <f>F79</f>
        <v>-29032</v>
      </c>
      <c r="G97" s="166"/>
      <c r="H97" s="150">
        <f>H79</f>
        <v>-25750</v>
      </c>
      <c r="I97" s="346">
        <f>I79</f>
        <v>3282</v>
      </c>
      <c r="J97" s="166"/>
      <c r="K97" s="179">
        <f>K79</f>
        <v>-18468</v>
      </c>
      <c r="L97" s="165"/>
      <c r="M97" s="179">
        <f>M79</f>
        <v>960</v>
      </c>
      <c r="O97" s="311"/>
    </row>
    <row r="98" spans="1:15" s="147" customFormat="1" ht="47.65" hidden="1" customHeight="1" thickBot="1" x14ac:dyDescent="0.4">
      <c r="I98" s="347"/>
      <c r="O98" s="311"/>
    </row>
    <row r="99" spans="1:15" ht="29.5" thickBot="1" x14ac:dyDescent="0.4">
      <c r="A99" s="399" t="s">
        <v>297</v>
      </c>
      <c r="B99" s="400"/>
      <c r="C99" s="423">
        <v>45566</v>
      </c>
      <c r="D99" s="430" t="str">
        <f>D4</f>
        <v>2023/24</v>
      </c>
      <c r="E99" s="429"/>
      <c r="F99" s="430" t="str">
        <f>F4</f>
        <v>2024/25</v>
      </c>
      <c r="G99" s="429"/>
      <c r="H99" s="431" t="str">
        <f>H3</f>
        <v>Current Budget   Year 1</v>
      </c>
      <c r="I99" s="432" t="str">
        <f>I3</f>
        <v>Projected Outturn</v>
      </c>
      <c r="J99" s="429"/>
      <c r="K99" s="430" t="str">
        <f>K4</f>
        <v>2026/27</v>
      </c>
      <c r="L99" s="429"/>
      <c r="M99" s="430" t="str">
        <f>M4</f>
        <v>2027/28</v>
      </c>
    </row>
    <row r="100" spans="1:15" x14ac:dyDescent="0.35">
      <c r="A100" s="401" t="s">
        <v>298</v>
      </c>
      <c r="B100" s="402"/>
      <c r="C100" s="424" t="e">
        <f>C107/C108</f>
        <v>#REF!</v>
      </c>
      <c r="D100" s="104">
        <f>D107/D108</f>
        <v>23.820224719101123</v>
      </c>
      <c r="E100" s="265"/>
      <c r="F100" s="104">
        <f>F107/F108</f>
        <v>23.258426966292134</v>
      </c>
      <c r="G100" s="265"/>
      <c r="H100" s="104">
        <f>H107/H108</f>
        <v>23.370786516853933</v>
      </c>
      <c r="I100" s="428">
        <f>I107/I108</f>
        <v>23.370786516853933</v>
      </c>
      <c r="J100" s="265"/>
      <c r="K100" s="104">
        <f>K107/K108</f>
        <v>23.370786516853933</v>
      </c>
      <c r="L100" s="265"/>
      <c r="M100" s="104">
        <f>M107/M108</f>
        <v>23.595505617977526</v>
      </c>
    </row>
    <row r="101" spans="1:15" x14ac:dyDescent="0.35">
      <c r="A101" s="403" t="s">
        <v>299</v>
      </c>
      <c r="B101" s="404"/>
      <c r="C101" s="425" t="e">
        <f>C110/C108</f>
        <v>#DIV/0!</v>
      </c>
      <c r="D101" s="439">
        <f>D110/D108</f>
        <v>0.78651685393258419</v>
      </c>
      <c r="E101" s="265"/>
      <c r="F101" s="439">
        <f>F110/F108</f>
        <v>0.78651685393258419</v>
      </c>
      <c r="G101" s="265"/>
      <c r="H101" s="439">
        <f>H110/H108</f>
        <v>0.78651685393258419</v>
      </c>
      <c r="I101" s="439">
        <f>I110/I108</f>
        <v>0.78651685393258419</v>
      </c>
      <c r="J101" s="265"/>
      <c r="K101" s="439">
        <f>K110/K108</f>
        <v>0.78651685393258419</v>
      </c>
      <c r="L101" s="265"/>
      <c r="M101" s="439">
        <f>M110/M108</f>
        <v>0.78651685393258419</v>
      </c>
    </row>
    <row r="102" spans="1:15" x14ac:dyDescent="0.35">
      <c r="A102" s="403" t="s">
        <v>300</v>
      </c>
      <c r="B102" s="404"/>
      <c r="C102" s="426" t="e">
        <f>SUM(#REF!+#REF!+C23)/C109</f>
        <v>#REF!</v>
      </c>
      <c r="D102" s="405">
        <f>SUM(D47+D48+D64)/D109</f>
        <v>65279.887640449437</v>
      </c>
      <c r="E102" s="265"/>
      <c r="F102" s="405">
        <f>SUM(F47+F48+F64)/F109</f>
        <v>72743.258426966291</v>
      </c>
      <c r="G102" s="265"/>
      <c r="H102" s="405">
        <f>SUM(H47+H48+H64)/H109</f>
        <v>76456.853932584272</v>
      </c>
      <c r="I102" s="405">
        <f>SUM(I47+I48+I64)/I109</f>
        <v>76456.853932584272</v>
      </c>
      <c r="J102" s="265"/>
      <c r="K102" s="405">
        <f>SUM(K47+K48+K64)/K109</f>
        <v>76456.853932584272</v>
      </c>
      <c r="L102" s="265"/>
      <c r="M102" s="405">
        <f>SUM(M47+M48+M64)/M109</f>
        <v>76456.853932584272</v>
      </c>
    </row>
    <row r="103" spans="1:15" ht="15" thickBot="1" x14ac:dyDescent="0.4">
      <c r="A103" s="406" t="s">
        <v>301</v>
      </c>
      <c r="B103" s="407"/>
      <c r="C103" s="427" t="e">
        <f>C107/C110</f>
        <v>#REF!</v>
      </c>
      <c r="D103" s="265">
        <f>D107/D110</f>
        <v>30.285714285714285</v>
      </c>
      <c r="E103" s="265"/>
      <c r="F103" s="265">
        <f>F107/F110</f>
        <v>29.571428571428573</v>
      </c>
      <c r="G103" s="265"/>
      <c r="H103" s="265">
        <f>H107/H110</f>
        <v>29.714285714285715</v>
      </c>
      <c r="I103" s="265">
        <f>I107/I110</f>
        <v>29.714285714285715</v>
      </c>
      <c r="J103" s="265"/>
      <c r="K103" s="265">
        <f>K107/K110</f>
        <v>29.714285714285715</v>
      </c>
      <c r="L103" s="265"/>
      <c r="M103" s="265">
        <f>M107/M110</f>
        <v>30</v>
      </c>
    </row>
    <row r="104" spans="1:15" x14ac:dyDescent="0.35">
      <c r="A104" s="408" t="s">
        <v>302</v>
      </c>
      <c r="B104" s="409"/>
      <c r="C104" s="410"/>
    </row>
    <row r="105" spans="1:15" ht="15" thickBot="1" x14ac:dyDescent="0.4">
      <c r="A105" s="409"/>
      <c r="B105" s="409"/>
      <c r="C105" s="411"/>
    </row>
    <row r="106" spans="1:15" ht="15" thickBot="1" x14ac:dyDescent="0.4">
      <c r="A106" s="412" t="s">
        <v>303</v>
      </c>
      <c r="B106" s="413"/>
      <c r="C106" s="419">
        <v>45566</v>
      </c>
      <c r="D106" s="420"/>
      <c r="E106" s="421"/>
      <c r="F106" s="420"/>
      <c r="G106" s="421"/>
      <c r="H106" s="420"/>
      <c r="I106" s="422"/>
      <c r="J106" s="421"/>
      <c r="K106" s="420"/>
      <c r="L106" s="421"/>
      <c r="M106" s="420"/>
    </row>
    <row r="107" spans="1:15" x14ac:dyDescent="0.35">
      <c r="A107" s="414" t="s">
        <v>304</v>
      </c>
      <c r="B107" s="433"/>
      <c r="C107" s="416" t="e">
        <f>#REF!</f>
        <v>#REF!</v>
      </c>
      <c r="D107" s="435">
        <f>D6</f>
        <v>212</v>
      </c>
      <c r="E107" s="436"/>
      <c r="F107" s="435">
        <f>F6</f>
        <v>207</v>
      </c>
      <c r="G107" s="436"/>
      <c r="H107" s="435">
        <f>H6</f>
        <v>208</v>
      </c>
      <c r="I107" s="437">
        <f>H6</f>
        <v>208</v>
      </c>
      <c r="J107" s="436"/>
      <c r="K107" s="435">
        <f>K6</f>
        <v>208</v>
      </c>
      <c r="L107" s="436"/>
      <c r="M107" s="435">
        <f>M6</f>
        <v>210</v>
      </c>
    </row>
    <row r="108" spans="1:15" x14ac:dyDescent="0.35">
      <c r="A108" s="414" t="s">
        <v>305</v>
      </c>
      <c r="B108" s="433"/>
      <c r="C108" s="417"/>
      <c r="D108" s="261">
        <v>8.9</v>
      </c>
      <c r="E108" s="181"/>
      <c r="F108" s="261">
        <v>8.9</v>
      </c>
      <c r="G108" s="181"/>
      <c r="H108" s="261">
        <v>8.9</v>
      </c>
      <c r="I108" s="438">
        <v>8.9</v>
      </c>
      <c r="J108" s="181"/>
      <c r="K108" s="261">
        <v>8.9</v>
      </c>
      <c r="L108" s="181"/>
      <c r="M108" s="261">
        <v>8.9</v>
      </c>
    </row>
    <row r="109" spans="1:15" x14ac:dyDescent="0.35">
      <c r="A109" s="414" t="s">
        <v>306</v>
      </c>
      <c r="B109" s="433"/>
      <c r="C109" s="417"/>
      <c r="D109" s="261">
        <v>8.9</v>
      </c>
      <c r="E109" s="181"/>
      <c r="F109" s="261">
        <v>8.9</v>
      </c>
      <c r="G109" s="181"/>
      <c r="H109" s="261">
        <v>8.9</v>
      </c>
      <c r="I109" s="438">
        <v>8.9</v>
      </c>
      <c r="J109" s="181">
        <v>8.9</v>
      </c>
      <c r="K109" s="261">
        <v>8.9</v>
      </c>
      <c r="L109" s="181"/>
      <c r="M109" s="261">
        <v>8.9</v>
      </c>
    </row>
    <row r="110" spans="1:15" ht="15" thickBot="1" x14ac:dyDescent="0.4">
      <c r="A110" s="415" t="s">
        <v>307</v>
      </c>
      <c r="B110" s="434"/>
      <c r="C110" s="418"/>
      <c r="D110" s="261">
        <v>7</v>
      </c>
      <c r="E110" s="181"/>
      <c r="F110" s="261">
        <v>7</v>
      </c>
      <c r="G110" s="181"/>
      <c r="H110" s="261">
        <v>7</v>
      </c>
      <c r="I110" s="438">
        <v>7</v>
      </c>
      <c r="J110" s="181"/>
      <c r="K110" s="261">
        <v>7</v>
      </c>
      <c r="L110" s="181"/>
      <c r="M110" s="261">
        <v>7</v>
      </c>
    </row>
  </sheetData>
  <sheetProtection algorithmName="SHA-512" hashValue="TkUneun1NGVIokDzoTSCfIYJUyQ7lfpN+D920n1nSCwpVGM3XDFhF+uasaV7Mhzqw7BOewQZ9lMFF1e5Bchj5A==" saltValue="9eyogOQ0PC155F/NIPMZng==" spinCount="100000" sheet="1" objects="1" scenarios="1"/>
  <mergeCells count="12">
    <mergeCell ref="H2:I2"/>
    <mergeCell ref="A3:B3"/>
    <mergeCell ref="D3:F3"/>
    <mergeCell ref="A9:B9"/>
    <mergeCell ref="A44:B44"/>
    <mergeCell ref="A5:B5"/>
    <mergeCell ref="A46:B46"/>
    <mergeCell ref="A76:B76"/>
    <mergeCell ref="A81:B81"/>
    <mergeCell ref="H4:I4"/>
    <mergeCell ref="H6:I6"/>
    <mergeCell ref="H7:I7"/>
  </mergeCells>
  <phoneticPr fontId="35" type="noConversion"/>
  <conditionalFormatting sqref="D84">
    <cfRule type="cellIs" dxfId="14" priority="40" operator="greaterThanOrEqual">
      <formula>0.78</formula>
    </cfRule>
  </conditionalFormatting>
  <conditionalFormatting sqref="D86">
    <cfRule type="cellIs" dxfId="13" priority="39" operator="greaterThan">
      <formula>0.51</formula>
    </cfRule>
  </conditionalFormatting>
  <conditionalFormatting sqref="D90">
    <cfRule type="cellIs" dxfId="12" priority="37" operator="greaterThan">
      <formula>0.08</formula>
    </cfRule>
  </conditionalFormatting>
  <conditionalFormatting sqref="F84">
    <cfRule type="cellIs" dxfId="11" priority="10" operator="greaterThanOrEqual">
      <formula>0.78</formula>
    </cfRule>
  </conditionalFormatting>
  <conditionalFormatting sqref="F86">
    <cfRule type="cellIs" dxfId="10" priority="9" operator="greaterThan">
      <formula>0.51</formula>
    </cfRule>
  </conditionalFormatting>
  <conditionalFormatting sqref="F90">
    <cfRule type="cellIs" dxfId="9" priority="21" operator="greaterThan">
      <formula>0.08</formula>
    </cfRule>
  </conditionalFormatting>
  <conditionalFormatting sqref="H84:I84">
    <cfRule type="cellIs" dxfId="8" priority="6" operator="greaterThanOrEqual">
      <formula>0.78</formula>
    </cfRule>
  </conditionalFormatting>
  <conditionalFormatting sqref="H86:I86">
    <cfRule type="cellIs" dxfId="7" priority="5" operator="greaterThan">
      <formula>0.51</formula>
    </cfRule>
  </conditionalFormatting>
  <conditionalFormatting sqref="H90:I90">
    <cfRule type="cellIs" dxfId="6" priority="19" operator="greaterThan">
      <formula>0.08</formula>
    </cfRule>
  </conditionalFormatting>
  <conditionalFormatting sqref="K84">
    <cfRule type="cellIs" dxfId="5" priority="4" operator="greaterThanOrEqual">
      <formula>0.78</formula>
    </cfRule>
  </conditionalFormatting>
  <conditionalFormatting sqref="K86">
    <cfRule type="cellIs" dxfId="4" priority="3" operator="greaterThan">
      <formula>0.51</formula>
    </cfRule>
  </conditionalFormatting>
  <conditionalFormatting sqref="K90">
    <cfRule type="cellIs" dxfId="3" priority="18" operator="greaterThan">
      <formula>0.08</formula>
    </cfRule>
  </conditionalFormatting>
  <conditionalFormatting sqref="M84">
    <cfRule type="cellIs" dxfId="2" priority="2" operator="greaterThanOrEqual">
      <formula>0.78</formula>
    </cfRule>
  </conditionalFormatting>
  <conditionalFormatting sqref="M86">
    <cfRule type="cellIs" dxfId="1" priority="1" operator="greaterThan">
      <formula>0.51</formula>
    </cfRule>
  </conditionalFormatting>
  <conditionalFormatting sqref="M90">
    <cfRule type="cellIs" dxfId="0" priority="17" operator="greaterThan">
      <formula>0.08</formula>
    </cfRule>
  </conditionalFormatting>
  <dataValidations count="1">
    <dataValidation type="list" allowBlank="1" showInputMessage="1" showErrorMessage="1" sqref="H2" xr:uid="{85BC0646-D29D-4FCE-BCA9-9551A4BB93EC}">
      <formula1>$B$92:$B$93</formula1>
    </dataValidation>
  </dataValidations>
  <pageMargins left="7.874015748031496E-2" right="7.874015748031496E-2" top="0.39370078740157483" bottom="0.19685039370078741" header="0.31496062992125984" footer="0.31496062992125984"/>
  <pageSetup paperSize="9" scale="68"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FDA82-D34C-4ED9-BD81-52C0BF2716D1}">
  <sheetPr>
    <pageSetUpPr fitToPage="1"/>
  </sheetPr>
  <dimension ref="A1:Q68"/>
  <sheetViews>
    <sheetView zoomScaleNormal="100" workbookViewId="0">
      <selection activeCell="M18" sqref="M18"/>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273" customWidth="1"/>
    <col min="7" max="7" width="2.54296875" customWidth="1"/>
    <col min="8" max="9" width="14.453125" customWidth="1"/>
    <col min="10" max="10" width="2.54296875" customWidth="1"/>
    <col min="11" max="11" width="14.26953125" customWidth="1"/>
    <col min="12" max="12" width="2.54296875" customWidth="1"/>
    <col min="13" max="13" width="14.26953125" customWidth="1"/>
    <col min="14" max="14" width="2.26953125" customWidth="1"/>
    <col min="15" max="15" width="58.7265625" customWidth="1"/>
    <col min="17" max="17" width="0" hidden="1" customWidth="1"/>
  </cols>
  <sheetData>
    <row r="1" spans="1:17" s="3" customFormat="1" ht="15.5" x14ac:dyDescent="0.35">
      <c r="A1" s="244" t="s">
        <v>276</v>
      </c>
      <c r="B1" s="2"/>
      <c r="F1" s="4" t="s">
        <v>0</v>
      </c>
      <c r="G1" s="500" t="str">
        <f>'Three Year Plan'!H1</f>
        <v>HOLY TRINITY SUNNINGDALE</v>
      </c>
      <c r="H1" s="501"/>
      <c r="I1" s="501"/>
      <c r="J1" s="502"/>
      <c r="K1" s="4" t="s">
        <v>1</v>
      </c>
      <c r="L1" s="5"/>
      <c r="M1" s="388"/>
      <c r="O1" s="180"/>
    </row>
    <row r="2" spans="1:17" s="5" customFormat="1" ht="16" thickBot="1" x14ac:dyDescent="0.4">
      <c r="A2" s="189"/>
      <c r="B2" s="188"/>
      <c r="H2" s="503" t="s">
        <v>2</v>
      </c>
      <c r="I2" s="504"/>
      <c r="O2" s="181"/>
    </row>
    <row r="3" spans="1:17" s="13" customFormat="1" ht="26.65" customHeight="1" x14ac:dyDescent="0.25">
      <c r="A3" s="494" t="s">
        <v>3</v>
      </c>
      <c r="B3" s="494"/>
      <c r="C3" s="6" t="s">
        <v>4</v>
      </c>
      <c r="D3" s="495" t="s">
        <v>107</v>
      </c>
      <c r="E3" s="496"/>
      <c r="F3" s="497"/>
      <c r="G3" s="7"/>
      <c r="H3" s="8" t="s">
        <v>5</v>
      </c>
      <c r="I3" s="348" t="s">
        <v>295</v>
      </c>
      <c r="J3" s="9"/>
      <c r="K3" s="10" t="s">
        <v>293</v>
      </c>
      <c r="L3" s="11"/>
      <c r="M3" s="10" t="s">
        <v>294</v>
      </c>
      <c r="N3" s="12"/>
      <c r="O3" s="182" t="s">
        <v>100</v>
      </c>
      <c r="Q3" s="13" t="s">
        <v>2</v>
      </c>
    </row>
    <row r="4" spans="1:17" s="14" customFormat="1" ht="17.25" customHeight="1" thickBot="1" x14ac:dyDescent="0.4">
      <c r="B4" s="15"/>
      <c r="C4" s="16"/>
      <c r="D4" s="17" t="str">
        <f>'Three Year Plan'!D4</f>
        <v>2023/24</v>
      </c>
      <c r="E4" s="16"/>
      <c r="F4" s="17" t="str">
        <f>'Three Year Plan'!F4</f>
        <v>2024/25</v>
      </c>
      <c r="G4" s="16"/>
      <c r="H4" s="488" t="s">
        <v>180</v>
      </c>
      <c r="I4" s="489"/>
      <c r="J4" s="9"/>
      <c r="K4" s="18" t="str">
        <f>'Three Year Plan'!K4</f>
        <v>2026/27</v>
      </c>
      <c r="L4" s="11"/>
      <c r="M4" s="18" t="str">
        <f>'Three Year Plan'!M4</f>
        <v>2027/28</v>
      </c>
      <c r="N4" s="19"/>
      <c r="O4" s="183"/>
      <c r="Q4" s="14" t="s">
        <v>91</v>
      </c>
    </row>
    <row r="5" spans="1:17" s="5" customFormat="1" ht="16" thickBot="1" x14ac:dyDescent="0.4">
      <c r="A5" s="484" t="s">
        <v>11</v>
      </c>
      <c r="B5" s="485"/>
      <c r="C5" s="30"/>
      <c r="D5" s="30"/>
      <c r="E5" s="30"/>
      <c r="F5" s="30"/>
      <c r="G5" s="30"/>
      <c r="H5" s="30"/>
      <c r="I5" s="31"/>
      <c r="J5" s="30"/>
      <c r="K5" s="30"/>
      <c r="L5" s="30"/>
      <c r="M5" s="32"/>
      <c r="O5" s="190"/>
    </row>
    <row r="6" spans="1:17" s="13" customFormat="1" ht="15.65" customHeight="1" x14ac:dyDescent="0.25">
      <c r="A6" s="62" t="s">
        <v>29</v>
      </c>
      <c r="B6" s="63"/>
      <c r="C6" s="64"/>
      <c r="D6" s="65"/>
      <c r="E6" s="64"/>
      <c r="F6" s="65"/>
      <c r="G6" s="64"/>
      <c r="H6" s="65"/>
      <c r="I6" s="65"/>
      <c r="J6" s="66"/>
      <c r="K6" s="65"/>
      <c r="L6" s="65"/>
      <c r="M6" s="67"/>
      <c r="O6" s="191"/>
    </row>
    <row r="7" spans="1:17" s="13" customFormat="1" ht="13.5" customHeight="1" x14ac:dyDescent="0.25">
      <c r="A7" s="289" t="s">
        <v>32</v>
      </c>
      <c r="B7" s="289" t="s">
        <v>33</v>
      </c>
      <c r="C7" s="40"/>
      <c r="D7" s="55"/>
      <c r="E7" s="40"/>
      <c r="F7" s="55"/>
      <c r="G7" s="40"/>
      <c r="H7" s="56"/>
      <c r="I7" s="56"/>
      <c r="J7" s="50"/>
      <c r="K7" s="56"/>
      <c r="L7" s="40"/>
      <c r="M7" s="56"/>
      <c r="O7" s="184"/>
    </row>
    <row r="8" spans="1:17" s="13" customFormat="1" ht="13.5" customHeight="1" x14ac:dyDescent="0.25">
      <c r="A8" s="289" t="s">
        <v>40</v>
      </c>
      <c r="B8" s="289" t="s">
        <v>41</v>
      </c>
      <c r="C8" s="40"/>
      <c r="D8" s="55"/>
      <c r="E8" s="40"/>
      <c r="F8" s="55"/>
      <c r="G8" s="40"/>
      <c r="H8" s="56"/>
      <c r="I8" s="56"/>
      <c r="J8" s="50"/>
      <c r="K8" s="56"/>
      <c r="L8" s="40"/>
      <c r="M8" s="56"/>
      <c r="O8" s="184"/>
    </row>
    <row r="9" spans="1:17" s="13" customFormat="1" ht="13.5" customHeight="1" thickBot="1" x14ac:dyDescent="0.35">
      <c r="A9" s="58"/>
      <c r="B9" s="71" t="s">
        <v>27</v>
      </c>
      <c r="C9" s="40"/>
      <c r="D9" s="55"/>
      <c r="E9" s="40"/>
      <c r="F9" s="55"/>
      <c r="G9" s="40"/>
      <c r="H9" s="56"/>
      <c r="I9" s="56"/>
      <c r="J9" s="50"/>
      <c r="K9" s="56"/>
      <c r="L9" s="40"/>
      <c r="M9" s="56"/>
      <c r="O9" s="184"/>
    </row>
    <row r="10" spans="1:17" s="13" customFormat="1" ht="16.149999999999999" customHeight="1" thickBot="1" x14ac:dyDescent="0.3">
      <c r="A10" s="484" t="s">
        <v>43</v>
      </c>
      <c r="B10" s="485"/>
      <c r="C10" s="75"/>
      <c r="D10" s="76">
        <f>SUM(D7:D9)</f>
        <v>0</v>
      </c>
      <c r="E10" s="76">
        <f>SUM(E7:E9)</f>
        <v>0</v>
      </c>
      <c r="F10" s="76">
        <f>SUM(F7:F9)</f>
        <v>0</v>
      </c>
      <c r="G10" s="75"/>
      <c r="H10" s="76">
        <f>SUM(H7:H9)</f>
        <v>0</v>
      </c>
      <c r="I10" s="76">
        <f>SUM(I7:I9)</f>
        <v>0</v>
      </c>
      <c r="J10" s="76"/>
      <c r="K10" s="76">
        <f>SUM(K7:K9)</f>
        <v>0</v>
      </c>
      <c r="L10" s="76"/>
      <c r="M10" s="76">
        <f>SUM(M7:M9)</f>
        <v>0</v>
      </c>
      <c r="O10" s="192"/>
    </row>
    <row r="11" spans="1:17" s="13" customFormat="1" ht="16.149999999999999" customHeight="1" thickBot="1" x14ac:dyDescent="0.4">
      <c r="A11" s="484" t="s">
        <v>44</v>
      </c>
      <c r="B11" s="485"/>
      <c r="C11" s="30"/>
      <c r="D11" s="79"/>
      <c r="E11" s="30"/>
      <c r="F11" s="79"/>
      <c r="G11" s="30"/>
      <c r="H11" s="79"/>
      <c r="I11" s="79"/>
      <c r="J11" s="79"/>
      <c r="K11" s="79"/>
      <c r="L11" s="79"/>
      <c r="M11" s="80"/>
      <c r="O11" s="193"/>
    </row>
    <row r="12" spans="1:17" s="13" customFormat="1" ht="13.5" customHeight="1" x14ac:dyDescent="0.25">
      <c r="A12" s="397" t="s">
        <v>49</v>
      </c>
      <c r="B12" s="289" t="s">
        <v>172</v>
      </c>
      <c r="C12" s="40"/>
      <c r="D12" s="41"/>
      <c r="E12" s="68"/>
      <c r="F12" s="41"/>
      <c r="G12" s="284"/>
      <c r="H12" s="42"/>
      <c r="I12" s="398"/>
      <c r="J12" s="83"/>
      <c r="K12" s="398"/>
      <c r="L12" s="84"/>
      <c r="M12" s="42"/>
      <c r="O12" s="184"/>
    </row>
    <row r="13" spans="1:17" s="13" customFormat="1" ht="13.5" customHeight="1" x14ac:dyDescent="0.25">
      <c r="A13" s="288" t="s">
        <v>53</v>
      </c>
      <c r="B13" s="46" t="s">
        <v>173</v>
      </c>
      <c r="C13" s="40"/>
      <c r="D13" s="48"/>
      <c r="E13" s="51"/>
      <c r="F13" s="48"/>
      <c r="G13" s="284"/>
      <c r="H13" s="45"/>
      <c r="I13" s="86"/>
      <c r="J13" s="83"/>
      <c r="K13" s="86"/>
      <c r="L13" s="84"/>
      <c r="M13" s="45"/>
      <c r="O13" s="184"/>
    </row>
    <row r="14" spans="1:17" s="13" customFormat="1" ht="13.5" customHeight="1" x14ac:dyDescent="0.25">
      <c r="A14" s="288" t="s">
        <v>57</v>
      </c>
      <c r="B14" s="46" t="s">
        <v>58</v>
      </c>
      <c r="C14" s="40"/>
      <c r="D14" s="48"/>
      <c r="E14" s="51"/>
      <c r="F14" s="48"/>
      <c r="G14" s="284"/>
      <c r="H14" s="45"/>
      <c r="I14" s="86"/>
      <c r="J14" s="83"/>
      <c r="K14" s="86"/>
      <c r="L14" s="84"/>
      <c r="M14" s="45"/>
      <c r="O14" s="184"/>
    </row>
    <row r="15" spans="1:17" s="13" customFormat="1" ht="13.5" customHeight="1" x14ac:dyDescent="0.25">
      <c r="A15" s="288" t="s">
        <v>63</v>
      </c>
      <c r="B15" s="46" t="s">
        <v>64</v>
      </c>
      <c r="C15" s="40"/>
      <c r="D15" s="287"/>
      <c r="E15" s="44"/>
      <c r="F15" s="287"/>
      <c r="G15" s="44"/>
      <c r="H15" s="92"/>
      <c r="I15" s="86"/>
      <c r="J15" s="83"/>
      <c r="K15" s="86"/>
      <c r="L15" s="84"/>
      <c r="M15" s="45"/>
      <c r="O15" s="184"/>
    </row>
    <row r="16" spans="1:17" s="13" customFormat="1" ht="13.5" customHeight="1" x14ac:dyDescent="0.25">
      <c r="A16" s="288" t="s">
        <v>71</v>
      </c>
      <c r="B16" s="46" t="s">
        <v>72</v>
      </c>
      <c r="C16" s="40"/>
      <c r="D16" s="93"/>
      <c r="E16" s="44"/>
      <c r="F16" s="93"/>
      <c r="G16" s="44"/>
      <c r="H16" s="94"/>
      <c r="I16" s="86"/>
      <c r="J16" s="83"/>
      <c r="K16" s="86"/>
      <c r="L16" s="84"/>
      <c r="M16" s="45"/>
      <c r="O16" s="184"/>
    </row>
    <row r="17" spans="1:15" s="13" customFormat="1" ht="13.5" customHeight="1" thickBot="1" x14ac:dyDescent="0.3">
      <c r="A17" s="288" t="s">
        <v>102</v>
      </c>
      <c r="B17" s="46" t="s">
        <v>104</v>
      </c>
      <c r="C17" s="40"/>
      <c r="D17" s="93"/>
      <c r="E17" s="44"/>
      <c r="F17" s="93"/>
      <c r="G17" s="44"/>
      <c r="H17" s="94"/>
      <c r="I17" s="86"/>
      <c r="J17" s="83"/>
      <c r="K17" s="86"/>
      <c r="L17" s="84"/>
      <c r="M17" s="45"/>
      <c r="O17" s="184"/>
    </row>
    <row r="18" spans="1:15" s="13" customFormat="1" ht="16.149999999999999" customHeight="1" thickBot="1" x14ac:dyDescent="0.4">
      <c r="A18" s="96" t="s">
        <v>81</v>
      </c>
      <c r="B18" s="97"/>
      <c r="C18" s="79"/>
      <c r="D18" s="98">
        <f>SUM(D12:D17)</f>
        <v>0</v>
      </c>
      <c r="E18" s="79"/>
      <c r="F18" s="98">
        <f>SUM(F12:F17)</f>
        <v>0</v>
      </c>
      <c r="G18" s="79"/>
      <c r="H18" s="98">
        <f>SUM(H12:H17)</f>
        <v>0</v>
      </c>
      <c r="I18" s="98">
        <f>SUM(I12:I17)</f>
        <v>0</v>
      </c>
      <c r="J18" s="98"/>
      <c r="K18" s="98">
        <f>SUM(K12:K17)</f>
        <v>0</v>
      </c>
      <c r="L18" s="98"/>
      <c r="M18" s="98">
        <f>SUM(M12:M17)</f>
        <v>0</v>
      </c>
      <c r="O18" s="192"/>
    </row>
    <row r="19" spans="1:15" ht="15" thickBot="1" x14ac:dyDescent="0.4">
      <c r="A19" s="275"/>
      <c r="B19" s="275"/>
      <c r="C19" s="281"/>
      <c r="D19" s="280"/>
      <c r="E19" s="281"/>
      <c r="F19" s="278"/>
      <c r="G19" s="281"/>
      <c r="H19" s="280"/>
    </row>
    <row r="20" spans="1:15" s="13" customFormat="1" ht="16.149999999999999" customHeight="1" thickBot="1" x14ac:dyDescent="0.4">
      <c r="A20" s="484" t="s">
        <v>82</v>
      </c>
      <c r="B20" s="485"/>
      <c r="C20" s="30"/>
      <c r="D20" s="79"/>
      <c r="E20" s="30"/>
      <c r="F20" s="79"/>
      <c r="G20" s="30"/>
      <c r="H20" s="79"/>
      <c r="I20" s="79"/>
      <c r="J20" s="79"/>
      <c r="K20" s="79"/>
      <c r="L20" s="79"/>
      <c r="M20" s="80"/>
      <c r="O20" s="192"/>
    </row>
    <row r="21" spans="1:15" s="5" customFormat="1" x14ac:dyDescent="0.35">
      <c r="A21" s="102" t="s">
        <v>83</v>
      </c>
      <c r="D21" s="103"/>
      <c r="F21" s="104">
        <f>D23</f>
        <v>0</v>
      </c>
      <c r="H21" s="104">
        <f>F23</f>
        <v>0</v>
      </c>
      <c r="I21" s="104">
        <f>IF($H$2="current budget",0,F23)</f>
        <v>0</v>
      </c>
      <c r="K21" s="105">
        <f>IF(H2="Projected yr end", I23,H23)</f>
        <v>0</v>
      </c>
      <c r="M21" s="104">
        <f>K23</f>
        <v>0</v>
      </c>
      <c r="O21" s="185"/>
    </row>
    <row r="22" spans="1:15" s="5" customFormat="1" ht="15" thickBot="1" x14ac:dyDescent="0.4">
      <c r="A22" s="102" t="s">
        <v>84</v>
      </c>
      <c r="D22" s="33">
        <f>D10-D18</f>
        <v>0</v>
      </c>
      <c r="F22" s="33">
        <f>F10-F18</f>
        <v>0</v>
      </c>
      <c r="H22" s="33">
        <f>H10-H18</f>
        <v>0</v>
      </c>
      <c r="I22" s="33">
        <f>I10-I18</f>
        <v>0</v>
      </c>
      <c r="K22" s="33">
        <f>K10-K18</f>
        <v>0</v>
      </c>
      <c r="M22" s="33">
        <f>M10-M18</f>
        <v>0</v>
      </c>
      <c r="O22" s="186"/>
    </row>
    <row r="23" spans="1:15" s="5" customFormat="1" ht="16" thickBot="1" x14ac:dyDescent="0.4">
      <c r="A23" s="106" t="s">
        <v>85</v>
      </c>
      <c r="B23" s="107"/>
      <c r="C23" s="108"/>
      <c r="D23" s="108">
        <f>SUM(D21:D22)</f>
        <v>0</v>
      </c>
      <c r="E23" s="108"/>
      <c r="F23" s="108">
        <f>SUM(F21:F22)</f>
        <v>0</v>
      </c>
      <c r="G23" s="108"/>
      <c r="H23" s="108">
        <f>SUM(H21:H22)</f>
        <v>0</v>
      </c>
      <c r="I23" s="108">
        <f>SUM(I21:I22)</f>
        <v>0</v>
      </c>
      <c r="J23" s="108"/>
      <c r="K23" s="108">
        <f>SUM(K21:K22)</f>
        <v>0</v>
      </c>
      <c r="L23" s="108"/>
      <c r="M23" s="109">
        <f>SUM(M21:M22)</f>
        <v>0</v>
      </c>
      <c r="O23" s="190"/>
    </row>
    <row r="24" spans="1:15" x14ac:dyDescent="0.35">
      <c r="A24" s="275"/>
      <c r="B24" s="275"/>
      <c r="C24" s="281"/>
      <c r="D24" s="280"/>
      <c r="E24" s="280"/>
      <c r="F24" s="278"/>
      <c r="G24" s="280"/>
      <c r="H24" s="280"/>
    </row>
    <row r="25" spans="1:15" x14ac:dyDescent="0.35">
      <c r="A25" s="276"/>
      <c r="B25" s="275"/>
      <c r="C25" s="281"/>
      <c r="D25" s="280"/>
      <c r="E25" s="281"/>
      <c r="F25" s="283"/>
      <c r="G25" s="281"/>
      <c r="H25" s="280"/>
    </row>
    <row r="26" spans="1:15" x14ac:dyDescent="0.35">
      <c r="A26" s="275"/>
      <c r="B26" s="275"/>
      <c r="C26" s="281"/>
      <c r="D26" s="280"/>
      <c r="E26" s="280"/>
      <c r="F26" s="283"/>
      <c r="G26" s="277"/>
      <c r="H26" s="280"/>
    </row>
    <row r="27" spans="1:15" x14ac:dyDescent="0.35">
      <c r="A27" s="275"/>
      <c r="B27" s="275"/>
      <c r="C27" s="281"/>
      <c r="D27" s="280"/>
      <c r="E27" s="280"/>
      <c r="F27" s="283"/>
      <c r="G27" s="277"/>
      <c r="H27" s="280"/>
    </row>
    <row r="28" spans="1:15" x14ac:dyDescent="0.35">
      <c r="A28" s="272"/>
      <c r="B28" s="271"/>
      <c r="C28" s="282"/>
      <c r="D28" s="280"/>
      <c r="E28" s="280"/>
      <c r="F28" s="283"/>
      <c r="G28" s="277"/>
      <c r="H28" s="280"/>
    </row>
    <row r="29" spans="1:15" x14ac:dyDescent="0.35">
      <c r="A29" s="275"/>
      <c r="B29" s="275"/>
      <c r="C29" s="279"/>
      <c r="D29" s="280"/>
      <c r="E29" s="280"/>
      <c r="F29" s="283"/>
      <c r="G29" s="279"/>
      <c r="H29" s="280"/>
    </row>
    <row r="30" spans="1:15" x14ac:dyDescent="0.35">
      <c r="A30" s="275"/>
      <c r="B30" s="275"/>
      <c r="C30" s="281"/>
      <c r="D30" s="280"/>
      <c r="E30" s="280"/>
      <c r="F30" s="283"/>
      <c r="G30" s="281"/>
      <c r="H30" s="280"/>
    </row>
    <row r="31" spans="1:15" x14ac:dyDescent="0.35">
      <c r="A31" s="275"/>
      <c r="B31" s="275"/>
      <c r="C31" s="281"/>
      <c r="D31" s="280"/>
      <c r="E31" s="280"/>
      <c r="F31" s="283"/>
      <c r="G31" s="281"/>
      <c r="H31" s="280"/>
    </row>
    <row r="32" spans="1:15" x14ac:dyDescent="0.35">
      <c r="A32" s="275"/>
      <c r="B32" s="275"/>
      <c r="C32" s="281"/>
      <c r="D32" s="280"/>
      <c r="E32" s="280"/>
      <c r="F32" s="283"/>
      <c r="G32" s="277"/>
      <c r="H32" s="280"/>
    </row>
    <row r="33" spans="7:7" x14ac:dyDescent="0.35">
      <c r="G33" s="274"/>
    </row>
    <row r="34" spans="7:7" x14ac:dyDescent="0.35">
      <c r="G34" s="274"/>
    </row>
    <row r="35" spans="7:7" x14ac:dyDescent="0.35">
      <c r="G35" s="274"/>
    </row>
    <row r="36" spans="7:7" x14ac:dyDescent="0.35">
      <c r="G36" s="274"/>
    </row>
    <row r="37" spans="7:7" x14ac:dyDescent="0.35">
      <c r="G37" s="274"/>
    </row>
    <row r="38" spans="7:7" x14ac:dyDescent="0.35">
      <c r="G38" s="274"/>
    </row>
    <row r="39" spans="7:7" x14ac:dyDescent="0.35">
      <c r="G39" s="274"/>
    </row>
    <row r="40" spans="7:7" x14ac:dyDescent="0.35">
      <c r="G40" s="274"/>
    </row>
    <row r="41" spans="7:7" x14ac:dyDescent="0.35">
      <c r="G41" s="274"/>
    </row>
    <row r="42" spans="7:7" x14ac:dyDescent="0.35">
      <c r="G42" s="274"/>
    </row>
    <row r="43" spans="7:7" x14ac:dyDescent="0.35">
      <c r="G43" s="274"/>
    </row>
    <row r="44" spans="7:7" x14ac:dyDescent="0.35">
      <c r="G44" s="274"/>
    </row>
    <row r="45" spans="7:7" x14ac:dyDescent="0.35">
      <c r="G45" s="274"/>
    </row>
    <row r="46" spans="7:7" x14ac:dyDescent="0.35">
      <c r="G46" s="274"/>
    </row>
    <row r="47" spans="7:7" x14ac:dyDescent="0.35">
      <c r="G47" s="274"/>
    </row>
    <row r="48" spans="7:7" x14ac:dyDescent="0.35">
      <c r="G48" s="274"/>
    </row>
    <row r="49" spans="7:7" x14ac:dyDescent="0.35">
      <c r="G49" s="274"/>
    </row>
    <row r="50" spans="7:7" x14ac:dyDescent="0.35">
      <c r="G50" s="274"/>
    </row>
    <row r="51" spans="7:7" x14ac:dyDescent="0.35">
      <c r="G51" s="274"/>
    </row>
    <row r="52" spans="7:7" x14ac:dyDescent="0.35">
      <c r="G52" s="274"/>
    </row>
    <row r="53" spans="7:7" x14ac:dyDescent="0.35">
      <c r="G53" s="274"/>
    </row>
    <row r="54" spans="7:7" x14ac:dyDescent="0.35">
      <c r="G54" s="274"/>
    </row>
    <row r="55" spans="7:7" x14ac:dyDescent="0.35">
      <c r="G55" s="274"/>
    </row>
    <row r="56" spans="7:7" x14ac:dyDescent="0.35">
      <c r="G56" s="274"/>
    </row>
    <row r="57" spans="7:7" x14ac:dyDescent="0.35">
      <c r="G57" s="274"/>
    </row>
    <row r="58" spans="7:7" x14ac:dyDescent="0.35">
      <c r="G58" s="274"/>
    </row>
    <row r="59" spans="7:7" x14ac:dyDescent="0.35">
      <c r="G59" s="274"/>
    </row>
    <row r="60" spans="7:7" x14ac:dyDescent="0.35">
      <c r="G60" s="274"/>
    </row>
    <row r="61" spans="7:7" x14ac:dyDescent="0.35">
      <c r="G61" s="274"/>
    </row>
    <row r="62" spans="7:7" x14ac:dyDescent="0.35">
      <c r="G62" s="274"/>
    </row>
    <row r="63" spans="7:7" x14ac:dyDescent="0.35">
      <c r="G63" s="274"/>
    </row>
    <row r="64" spans="7:7" x14ac:dyDescent="0.35">
      <c r="G64" s="274"/>
    </row>
    <row r="65" spans="7:7" x14ac:dyDescent="0.35">
      <c r="G65" s="274"/>
    </row>
    <row r="66" spans="7:7" x14ac:dyDescent="0.35">
      <c r="G66" s="274"/>
    </row>
    <row r="67" spans="7:7" x14ac:dyDescent="0.35">
      <c r="G67" s="274"/>
    </row>
    <row r="68" spans="7:7" x14ac:dyDescent="0.35">
      <c r="G68" s="274"/>
    </row>
  </sheetData>
  <sheetProtection algorithmName="SHA-512" hashValue="DDHegCiKYSItCRb5ByO7Cb4ekoEMntWidIoMKxM7Plfp8IAciUQqC7c/6WtGFovL+oHRcJmQ7rGAHu1UFqKhwg==" saltValue="DqTOM5aF5kJQKU38nboFpA==" spinCount="100000" sheet="1" objects="1" scenarios="1"/>
  <mergeCells count="9">
    <mergeCell ref="A10:B10"/>
    <mergeCell ref="A11:B11"/>
    <mergeCell ref="A20:B20"/>
    <mergeCell ref="G1:J1"/>
    <mergeCell ref="A3:B3"/>
    <mergeCell ref="D3:F3"/>
    <mergeCell ref="H2:I2"/>
    <mergeCell ref="A5:B5"/>
    <mergeCell ref="H4:I4"/>
  </mergeCells>
  <dataValidations count="1">
    <dataValidation type="list" allowBlank="1" showInputMessage="1" showErrorMessage="1" sqref="H2:I2" xr:uid="{B4A5CA58-77A2-40E4-9B5C-5AB9A55491B4}">
      <formula1>$Q$3:$Q$4</formula1>
    </dataValidation>
  </dataValidations>
  <pageMargins left="0.19685039370078741" right="0.19685039370078741" top="0.74803149606299213" bottom="0.74803149606299213" header="0.31496062992125984" footer="0.31496062992125984"/>
  <pageSetup paperSize="9" scale="75" orientation="landscape"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FE7-D61E-46B0-B954-44DFBEA9836D}">
  <sheetPr>
    <pageSetUpPr fitToPage="1"/>
  </sheetPr>
  <dimension ref="A1:M40"/>
  <sheetViews>
    <sheetView workbookViewId="0">
      <selection activeCell="E12" sqref="E12"/>
    </sheetView>
  </sheetViews>
  <sheetFormatPr defaultColWidth="8.7265625" defaultRowHeight="14.5" x14ac:dyDescent="0.35"/>
  <cols>
    <col min="1" max="1" width="34.7265625" style="5" customWidth="1"/>
    <col min="2" max="9" width="14" style="5" customWidth="1"/>
    <col min="10" max="10" width="14.26953125" style="5" customWidth="1"/>
    <col min="11" max="12" width="11.7265625" style="5" hidden="1" customWidth="1"/>
    <col min="13" max="13" width="11.54296875" style="5" hidden="1" customWidth="1"/>
    <col min="14" max="16384" width="8.7265625" style="5"/>
  </cols>
  <sheetData>
    <row r="1" spans="1:10" ht="15.5" x14ac:dyDescent="0.35">
      <c r="A1" s="1" t="s">
        <v>241</v>
      </c>
      <c r="D1" s="4" t="s">
        <v>0</v>
      </c>
      <c r="E1" s="507" t="str">
        <f>'Three Year Plan'!H1</f>
        <v>HOLY TRINITY SUNNINGDALE</v>
      </c>
      <c r="F1" s="508"/>
      <c r="G1" s="509"/>
      <c r="H1" s="4" t="s">
        <v>1</v>
      </c>
      <c r="I1" s="245" t="str">
        <f>'Three Year Plan'!M1</f>
        <v>FAWB</v>
      </c>
    </row>
    <row r="2" spans="1:10" ht="15.5" x14ac:dyDescent="0.35">
      <c r="A2" s="1" t="s">
        <v>277</v>
      </c>
    </row>
    <row r="3" spans="1:10" x14ac:dyDescent="0.35">
      <c r="B3" s="246" t="s">
        <v>92</v>
      </c>
    </row>
    <row r="4" spans="1:10" x14ac:dyDescent="0.35">
      <c r="A4" s="126" t="s">
        <v>278</v>
      </c>
      <c r="B4" s="247">
        <f>'Three Year Plan'!H77</f>
        <v>-29032</v>
      </c>
    </row>
    <row r="6" spans="1:10" x14ac:dyDescent="0.35">
      <c r="A6" s="126" t="s">
        <v>145</v>
      </c>
      <c r="B6" s="248"/>
      <c r="C6" s="114" t="s">
        <v>240</v>
      </c>
      <c r="D6" s="114"/>
    </row>
    <row r="7" spans="1:10" x14ac:dyDescent="0.35">
      <c r="A7" s="126" t="s">
        <v>146</v>
      </c>
      <c r="B7" s="248"/>
      <c r="C7" s="114" t="s">
        <v>147</v>
      </c>
      <c r="D7" s="114"/>
    </row>
    <row r="9" spans="1:10" ht="15" thickBot="1" x14ac:dyDescent="0.4">
      <c r="A9" s="126" t="s">
        <v>278</v>
      </c>
      <c r="B9" s="249">
        <f>SUM(B6:B8)</f>
        <v>0</v>
      </c>
      <c r="C9" s="343" t="s">
        <v>237</v>
      </c>
    </row>
    <row r="10" spans="1:10" x14ac:dyDescent="0.35">
      <c r="B10" s="250" t="str">
        <f>IF(B9=B4,"","ERROR")</f>
        <v>ERROR</v>
      </c>
    </row>
    <row r="11" spans="1:10" ht="15" thickBot="1" x14ac:dyDescent="0.4">
      <c r="E11" s="510" t="s">
        <v>296</v>
      </c>
      <c r="F11" s="510"/>
      <c r="G11" s="510"/>
      <c r="H11" s="510"/>
      <c r="I11" s="510"/>
    </row>
    <row r="12" spans="1:10" x14ac:dyDescent="0.35">
      <c r="A12" s="251" t="s">
        <v>148</v>
      </c>
      <c r="B12" s="252" t="s">
        <v>279</v>
      </c>
      <c r="C12" s="511" t="s">
        <v>149</v>
      </c>
      <c r="D12" s="513" t="s">
        <v>150</v>
      </c>
      <c r="E12" s="253" t="s">
        <v>151</v>
      </c>
      <c r="F12" s="253" t="s">
        <v>152</v>
      </c>
      <c r="G12" s="253" t="s">
        <v>153</v>
      </c>
      <c r="H12" s="253" t="s">
        <v>153</v>
      </c>
      <c r="I12" s="253" t="s">
        <v>153</v>
      </c>
      <c r="J12" s="254" t="s">
        <v>280</v>
      </c>
    </row>
    <row r="13" spans="1:10" ht="15" thickBot="1" x14ac:dyDescent="0.4">
      <c r="A13" s="255"/>
      <c r="B13" s="256" t="s">
        <v>92</v>
      </c>
      <c r="C13" s="512"/>
      <c r="D13" s="514"/>
      <c r="E13" s="256" t="s">
        <v>92</v>
      </c>
      <c r="F13" s="256" t="s">
        <v>92</v>
      </c>
      <c r="G13" s="256" t="s">
        <v>92</v>
      </c>
      <c r="H13" s="256" t="s">
        <v>92</v>
      </c>
      <c r="I13" s="256" t="s">
        <v>92</v>
      </c>
      <c r="J13" s="257" t="s">
        <v>92</v>
      </c>
    </row>
    <row r="14" spans="1:10" x14ac:dyDescent="0.35">
      <c r="A14" s="258" t="s">
        <v>154</v>
      </c>
      <c r="B14" s="103"/>
      <c r="C14" s="103"/>
      <c r="D14" s="103"/>
      <c r="E14" s="103"/>
      <c r="F14" s="103"/>
      <c r="G14" s="103"/>
      <c r="H14" s="103"/>
      <c r="I14" s="103"/>
      <c r="J14" s="259">
        <f>B14-SUM(E14:I14)</f>
        <v>0</v>
      </c>
    </row>
    <row r="15" spans="1:10" x14ac:dyDescent="0.35">
      <c r="A15" s="260" t="s">
        <v>155</v>
      </c>
      <c r="B15" s="261"/>
      <c r="C15" s="261"/>
      <c r="D15" s="261"/>
      <c r="E15" s="261"/>
      <c r="F15" s="261"/>
      <c r="G15" s="261"/>
      <c r="H15" s="261"/>
      <c r="I15" s="261"/>
      <c r="J15" s="262">
        <f t="shared" ref="J15:J30" si="0">B15-SUM(E15:I15)</f>
        <v>0</v>
      </c>
    </row>
    <row r="16" spans="1:10" x14ac:dyDescent="0.35">
      <c r="A16" s="260" t="s">
        <v>156</v>
      </c>
      <c r="B16" s="261"/>
      <c r="C16" s="261"/>
      <c r="D16" s="261"/>
      <c r="E16" s="261"/>
      <c r="F16" s="261"/>
      <c r="G16" s="261"/>
      <c r="H16" s="261"/>
      <c r="I16" s="261"/>
      <c r="J16" s="262">
        <f t="shared" si="0"/>
        <v>0</v>
      </c>
    </row>
    <row r="17" spans="1:10" x14ac:dyDescent="0.35">
      <c r="A17" s="260"/>
      <c r="B17" s="261"/>
      <c r="C17" s="261"/>
      <c r="D17" s="261"/>
      <c r="E17" s="261"/>
      <c r="F17" s="261"/>
      <c r="G17" s="261"/>
      <c r="H17" s="261"/>
      <c r="I17" s="261"/>
      <c r="J17" s="262">
        <f t="shared" si="0"/>
        <v>0</v>
      </c>
    </row>
    <row r="18" spans="1:10" x14ac:dyDescent="0.35">
      <c r="A18" s="260"/>
      <c r="B18" s="261"/>
      <c r="C18" s="261"/>
      <c r="D18" s="261"/>
      <c r="E18" s="261"/>
      <c r="F18" s="261"/>
      <c r="G18" s="261"/>
      <c r="H18" s="261"/>
      <c r="I18" s="261"/>
      <c r="J18" s="262">
        <f t="shared" si="0"/>
        <v>0</v>
      </c>
    </row>
    <row r="19" spans="1:10" x14ac:dyDescent="0.35">
      <c r="A19" s="263"/>
      <c r="B19" s="261"/>
      <c r="C19" s="261"/>
      <c r="D19" s="261"/>
      <c r="E19" s="261"/>
      <c r="F19" s="261"/>
      <c r="G19" s="261"/>
      <c r="H19" s="261"/>
      <c r="I19" s="261"/>
      <c r="J19" s="262">
        <f t="shared" si="0"/>
        <v>0</v>
      </c>
    </row>
    <row r="20" spans="1:10" x14ac:dyDescent="0.35">
      <c r="A20" s="263"/>
      <c r="B20" s="261"/>
      <c r="C20" s="261"/>
      <c r="D20" s="261"/>
      <c r="E20" s="261"/>
      <c r="F20" s="261"/>
      <c r="G20" s="261"/>
      <c r="H20" s="261"/>
      <c r="I20" s="261"/>
      <c r="J20" s="262">
        <f t="shared" si="0"/>
        <v>0</v>
      </c>
    </row>
    <row r="21" spans="1:10" x14ac:dyDescent="0.35">
      <c r="A21" s="263"/>
      <c r="B21" s="261"/>
      <c r="C21" s="261"/>
      <c r="D21" s="261"/>
      <c r="E21" s="261"/>
      <c r="F21" s="261"/>
      <c r="G21" s="261"/>
      <c r="H21" s="261"/>
      <c r="I21" s="261"/>
      <c r="J21" s="262">
        <f t="shared" si="0"/>
        <v>0</v>
      </c>
    </row>
    <row r="22" spans="1:10" x14ac:dyDescent="0.35">
      <c r="A22" s="263"/>
      <c r="B22" s="261"/>
      <c r="C22" s="261"/>
      <c r="D22" s="261"/>
      <c r="E22" s="261"/>
      <c r="F22" s="261"/>
      <c r="G22" s="261"/>
      <c r="H22" s="261"/>
      <c r="I22" s="261"/>
      <c r="J22" s="262">
        <f t="shared" si="0"/>
        <v>0</v>
      </c>
    </row>
    <row r="23" spans="1:10" x14ac:dyDescent="0.35">
      <c r="A23" s="263"/>
      <c r="B23" s="261"/>
      <c r="C23" s="261"/>
      <c r="D23" s="261"/>
      <c r="E23" s="261"/>
      <c r="F23" s="261"/>
      <c r="G23" s="261"/>
      <c r="H23" s="261"/>
      <c r="I23" s="261"/>
      <c r="J23" s="262">
        <f t="shared" si="0"/>
        <v>0</v>
      </c>
    </row>
    <row r="24" spans="1:10" x14ac:dyDescent="0.35">
      <c r="A24" s="263"/>
      <c r="B24" s="261"/>
      <c r="C24" s="261"/>
      <c r="D24" s="261"/>
      <c r="E24" s="261"/>
      <c r="F24" s="261"/>
      <c r="G24" s="261"/>
      <c r="H24" s="261"/>
      <c r="I24" s="261"/>
      <c r="J24" s="262">
        <f t="shared" si="0"/>
        <v>0</v>
      </c>
    </row>
    <row r="25" spans="1:10" x14ac:dyDescent="0.35">
      <c r="A25" s="263"/>
      <c r="B25" s="261"/>
      <c r="C25" s="261"/>
      <c r="D25" s="261"/>
      <c r="E25" s="261"/>
      <c r="F25" s="261"/>
      <c r="G25" s="261"/>
      <c r="H25" s="261"/>
      <c r="I25" s="261"/>
      <c r="J25" s="262">
        <f t="shared" si="0"/>
        <v>0</v>
      </c>
    </row>
    <row r="26" spans="1:10" x14ac:dyDescent="0.35">
      <c r="A26" s="263"/>
      <c r="B26" s="261"/>
      <c r="C26" s="261"/>
      <c r="D26" s="261"/>
      <c r="E26" s="261"/>
      <c r="F26" s="261"/>
      <c r="G26" s="261"/>
      <c r="H26" s="261"/>
      <c r="I26" s="261"/>
      <c r="J26" s="262">
        <f t="shared" si="0"/>
        <v>0</v>
      </c>
    </row>
    <row r="27" spans="1:10" x14ac:dyDescent="0.35">
      <c r="A27" s="263"/>
      <c r="B27" s="261"/>
      <c r="C27" s="261"/>
      <c r="D27" s="261"/>
      <c r="E27" s="261"/>
      <c r="F27" s="261"/>
      <c r="G27" s="261"/>
      <c r="H27" s="261"/>
      <c r="I27" s="261"/>
      <c r="J27" s="262">
        <f t="shared" si="0"/>
        <v>0</v>
      </c>
    </row>
    <row r="28" spans="1:10" x14ac:dyDescent="0.35">
      <c r="A28" s="263"/>
      <c r="B28" s="261"/>
      <c r="C28" s="261"/>
      <c r="D28" s="261"/>
      <c r="E28" s="261"/>
      <c r="F28" s="261"/>
      <c r="G28" s="261"/>
      <c r="H28" s="261"/>
      <c r="I28" s="261"/>
      <c r="J28" s="262">
        <f t="shared" si="0"/>
        <v>0</v>
      </c>
    </row>
    <row r="29" spans="1:10" x14ac:dyDescent="0.35">
      <c r="A29" s="263"/>
      <c r="B29" s="261"/>
      <c r="C29" s="261"/>
      <c r="D29" s="261"/>
      <c r="E29" s="261"/>
      <c r="F29" s="261"/>
      <c r="G29" s="261"/>
      <c r="H29" s="261"/>
      <c r="I29" s="261"/>
      <c r="J29" s="262">
        <f t="shared" si="0"/>
        <v>0</v>
      </c>
    </row>
    <row r="30" spans="1:10" x14ac:dyDescent="0.35">
      <c r="A30" s="263"/>
      <c r="B30" s="261"/>
      <c r="C30" s="261"/>
      <c r="D30" s="261"/>
      <c r="E30" s="261"/>
      <c r="F30" s="261"/>
      <c r="G30" s="261"/>
      <c r="H30" s="261"/>
      <c r="I30" s="261"/>
      <c r="J30" s="262">
        <f t="shared" si="0"/>
        <v>0</v>
      </c>
    </row>
    <row r="31" spans="1:10" x14ac:dyDescent="0.35">
      <c r="A31" s="264"/>
      <c r="B31" s="265"/>
      <c r="C31" s="265"/>
      <c r="D31" s="265"/>
      <c r="E31" s="265"/>
      <c r="F31" s="265"/>
      <c r="G31" s="265"/>
      <c r="H31" s="265"/>
      <c r="I31" s="265"/>
      <c r="J31" s="266"/>
    </row>
    <row r="32" spans="1:10" ht="15" thickBot="1" x14ac:dyDescent="0.4">
      <c r="A32" s="267"/>
      <c r="B32" s="268">
        <f>SUM(B14:B30)</f>
        <v>0</v>
      </c>
      <c r="C32" s="269"/>
      <c r="D32" s="269"/>
      <c r="E32" s="269"/>
      <c r="F32" s="269"/>
      <c r="G32" s="269"/>
      <c r="H32" s="269"/>
      <c r="I32" s="269"/>
      <c r="J32" s="270">
        <f>SUM(J14:J30)</f>
        <v>0</v>
      </c>
    </row>
    <row r="33" spans="1:9" x14ac:dyDescent="0.35">
      <c r="B33" s="250" t="str">
        <f>IF(B32=B7,"","ERROR")</f>
        <v/>
      </c>
    </row>
    <row r="34" spans="1:9" ht="18" customHeight="1" x14ac:dyDescent="0.35">
      <c r="A34" s="505" t="s">
        <v>157</v>
      </c>
      <c r="B34" s="505"/>
      <c r="C34" s="505"/>
      <c r="D34" s="505"/>
      <c r="E34" s="505"/>
      <c r="F34" s="505"/>
      <c r="G34" s="505"/>
      <c r="H34" s="505"/>
      <c r="I34" s="505"/>
    </row>
    <row r="35" spans="1:9" ht="18" customHeight="1" x14ac:dyDescent="0.35">
      <c r="A35" s="505" t="s">
        <v>158</v>
      </c>
      <c r="B35" s="505"/>
      <c r="C35" s="505"/>
      <c r="D35" s="505"/>
      <c r="E35" s="505"/>
      <c r="F35" s="505"/>
      <c r="G35" s="505"/>
      <c r="H35" s="505"/>
      <c r="I35" s="505"/>
    </row>
    <row r="36" spans="1:9" ht="18" customHeight="1" x14ac:dyDescent="0.35">
      <c r="A36" s="505" t="s">
        <v>159</v>
      </c>
      <c r="B36" s="505"/>
      <c r="C36" s="505"/>
      <c r="D36" s="505"/>
      <c r="E36" s="505"/>
      <c r="F36" s="505"/>
      <c r="G36" s="505"/>
      <c r="H36" s="505"/>
      <c r="I36" s="505"/>
    </row>
    <row r="37" spans="1:9" ht="19.149999999999999" customHeight="1" x14ac:dyDescent="0.35">
      <c r="A37" s="506" t="s">
        <v>160</v>
      </c>
      <c r="B37" s="506"/>
      <c r="C37" s="506"/>
      <c r="D37" s="506"/>
      <c r="E37" s="506"/>
      <c r="F37" s="506"/>
      <c r="G37" s="506"/>
      <c r="H37" s="506"/>
      <c r="I37" s="506"/>
    </row>
    <row r="38" spans="1:9" ht="28.5" customHeight="1" x14ac:dyDescent="0.35">
      <c r="A38" s="506" t="s">
        <v>161</v>
      </c>
      <c r="B38" s="506"/>
      <c r="C38" s="506"/>
      <c r="D38" s="506"/>
      <c r="E38" s="506"/>
      <c r="F38" s="506"/>
      <c r="G38" s="506"/>
      <c r="H38" s="506"/>
      <c r="I38" s="506"/>
    </row>
    <row r="39" spans="1:9" ht="18" customHeight="1" x14ac:dyDescent="0.35">
      <c r="A39" s="506" t="s">
        <v>162</v>
      </c>
      <c r="B39" s="506"/>
      <c r="C39" s="506"/>
      <c r="D39" s="506"/>
      <c r="E39" s="506"/>
      <c r="F39" s="506"/>
      <c r="G39" s="506"/>
      <c r="H39" s="506"/>
      <c r="I39" s="506"/>
    </row>
    <row r="40" spans="1:9" ht="18" customHeight="1" x14ac:dyDescent="0.35">
      <c r="A40" s="506" t="s">
        <v>163</v>
      </c>
      <c r="B40" s="506"/>
      <c r="C40" s="506"/>
      <c r="D40" s="506"/>
      <c r="E40" s="506"/>
      <c r="F40" s="506"/>
      <c r="G40" s="506"/>
      <c r="H40" s="506"/>
      <c r="I40" s="506"/>
    </row>
  </sheetData>
  <mergeCells count="11">
    <mergeCell ref="A35:I35"/>
    <mergeCell ref="E1:G1"/>
    <mergeCell ref="E11:I11"/>
    <mergeCell ref="C12:C13"/>
    <mergeCell ref="D12:D13"/>
    <mergeCell ref="A34:I34"/>
    <mergeCell ref="A36:I36"/>
    <mergeCell ref="A37:I37"/>
    <mergeCell ref="A38:I38"/>
    <mergeCell ref="A39:I39"/>
    <mergeCell ref="A40:I40"/>
  </mergeCells>
  <pageMargins left="0.7" right="0.7" top="0.75" bottom="0.75" header="0.3" footer="0.3"/>
  <pageSetup paperSize="9" scale="78"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A7A8E-A0D8-40D9-B9FA-58EDA801B8D8}">
  <sheetPr>
    <pageSetUpPr fitToPage="1"/>
  </sheetPr>
  <dimension ref="A1:R66"/>
  <sheetViews>
    <sheetView workbookViewId="0">
      <pane xSplit="3" ySplit="4" topLeftCell="D5" activePane="bottomRight" state="frozen"/>
      <selection pane="topRight" activeCell="D1" sqref="D1"/>
      <selection pane="bottomLeft" activeCell="A5" sqref="A5"/>
      <selection pane="bottomRight" activeCell="G2" sqref="G2"/>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273" customWidth="1"/>
    <col min="7" max="7" width="2.54296875" customWidth="1"/>
    <col min="8" max="8" width="14.453125" customWidth="1"/>
    <col min="9" max="9" width="2.54296875" customWidth="1"/>
    <col min="10" max="10" width="14.26953125" customWidth="1"/>
    <col min="11" max="11" width="2.54296875" customWidth="1"/>
    <col min="12" max="12" width="14.26953125" customWidth="1"/>
    <col min="13" max="13" width="2.26953125" customWidth="1"/>
    <col min="14" max="16" width="33.26953125" customWidth="1"/>
    <col min="18" max="18" width="0" hidden="1" customWidth="1"/>
  </cols>
  <sheetData>
    <row r="1" spans="1:18" s="3" customFormat="1" ht="15.5" x14ac:dyDescent="0.35">
      <c r="A1" s="244" t="s">
        <v>281</v>
      </c>
      <c r="B1" s="2"/>
      <c r="F1" s="4" t="s">
        <v>0</v>
      </c>
      <c r="G1" s="500" t="str">
        <f>'Three Year Plan'!H1</f>
        <v>HOLY TRINITY SUNNINGDALE</v>
      </c>
      <c r="H1" s="501"/>
      <c r="I1" s="502"/>
      <c r="J1" s="4" t="s">
        <v>1</v>
      </c>
      <c r="K1" s="320"/>
      <c r="L1" s="321"/>
      <c r="N1" s="180"/>
      <c r="O1" s="180"/>
      <c r="P1" s="180"/>
    </row>
    <row r="2" spans="1:18" s="324" customFormat="1" ht="15.5" x14ac:dyDescent="0.35">
      <c r="A2" s="322"/>
      <c r="B2" s="323"/>
      <c r="F2" s="325"/>
      <c r="G2" s="330"/>
      <c r="H2" s="326"/>
      <c r="I2" s="330"/>
      <c r="J2" s="325"/>
      <c r="K2" s="331"/>
      <c r="L2" s="332"/>
      <c r="N2" s="333"/>
      <c r="O2" s="333"/>
      <c r="P2" s="333"/>
    </row>
    <row r="3" spans="1:18" s="13" customFormat="1" ht="26.65" customHeight="1" x14ac:dyDescent="0.25">
      <c r="A3" s="494" t="s">
        <v>3</v>
      </c>
      <c r="B3" s="494"/>
      <c r="C3" s="6" t="s">
        <v>4</v>
      </c>
      <c r="D3" s="495" t="s">
        <v>107</v>
      </c>
      <c r="E3" s="496"/>
      <c r="F3" s="497"/>
      <c r="G3" s="7"/>
      <c r="H3" s="8" t="s">
        <v>5</v>
      </c>
      <c r="I3" s="9"/>
      <c r="J3" s="10" t="s">
        <v>293</v>
      </c>
      <c r="K3" s="11"/>
      <c r="L3" s="10" t="s">
        <v>294</v>
      </c>
      <c r="M3" s="12"/>
      <c r="N3" s="182" t="s">
        <v>234</v>
      </c>
      <c r="O3" s="182" t="s">
        <v>235</v>
      </c>
      <c r="P3" s="182" t="s">
        <v>236</v>
      </c>
      <c r="R3" s="13" t="s">
        <v>2</v>
      </c>
    </row>
    <row r="4" spans="1:18" s="14" customFormat="1" ht="17.25" customHeight="1" thickBot="1" x14ac:dyDescent="0.4">
      <c r="B4" s="15"/>
      <c r="C4" s="16"/>
      <c r="D4" s="17" t="str">
        <f>'Three Year Plan'!D4</f>
        <v>2023/24</v>
      </c>
      <c r="E4" s="16"/>
      <c r="F4" s="17" t="str">
        <f>'Three Year Plan'!F4</f>
        <v>2024/25</v>
      </c>
      <c r="G4" s="16"/>
      <c r="H4" s="334" t="str" cm="1">
        <f t="array" ref="H4:I4">'Three Year Plan'!H4:I4</f>
        <v>2025/26</v>
      </c>
      <c r="I4" s="9">
        <v>0</v>
      </c>
      <c r="J4" s="18" t="str">
        <f>'Three Year Plan'!K4</f>
        <v>2026/27</v>
      </c>
      <c r="K4" s="11"/>
      <c r="L4" s="18" t="str">
        <f>'Three Year Plan'!M4</f>
        <v>2027/28</v>
      </c>
      <c r="M4" s="19"/>
      <c r="N4" s="183"/>
      <c r="O4" s="183"/>
      <c r="P4" s="183"/>
      <c r="R4" s="14" t="s">
        <v>91</v>
      </c>
    </row>
    <row r="5" spans="1:18" s="5" customFormat="1" ht="16" thickBot="1" x14ac:dyDescent="0.4">
      <c r="A5" s="484" t="s">
        <v>221</v>
      </c>
      <c r="B5" s="485"/>
      <c r="C5" s="30"/>
      <c r="D5" s="30"/>
      <c r="E5" s="30"/>
      <c r="F5" s="30"/>
      <c r="G5" s="30"/>
      <c r="H5" s="30"/>
      <c r="I5" s="30"/>
      <c r="J5" s="30"/>
      <c r="K5" s="30"/>
      <c r="L5" s="32"/>
      <c r="N5" s="190"/>
      <c r="O5" s="190"/>
      <c r="P5" s="190"/>
    </row>
    <row r="6" spans="1:18" s="13" customFormat="1" ht="13.5" customHeight="1" x14ac:dyDescent="0.25">
      <c r="A6" s="289" t="s">
        <v>218</v>
      </c>
      <c r="B6" s="289" t="s">
        <v>221</v>
      </c>
      <c r="C6" s="40"/>
      <c r="D6" s="55"/>
      <c r="E6" s="40"/>
      <c r="F6" s="55"/>
      <c r="G6" s="40"/>
      <c r="H6" s="56"/>
      <c r="I6" s="50"/>
      <c r="J6" s="56"/>
      <c r="K6" s="40"/>
      <c r="L6" s="56"/>
      <c r="N6" s="184"/>
      <c r="O6" s="184"/>
      <c r="P6" s="184"/>
    </row>
    <row r="7" spans="1:18" s="13" customFormat="1" ht="13.5" customHeight="1" x14ac:dyDescent="0.25">
      <c r="A7" s="289" t="s">
        <v>219</v>
      </c>
      <c r="B7" s="289" t="s">
        <v>222</v>
      </c>
      <c r="C7" s="40"/>
      <c r="D7" s="55"/>
      <c r="E7" s="40"/>
      <c r="F7" s="55"/>
      <c r="G7" s="40"/>
      <c r="H7" s="56"/>
      <c r="I7" s="50"/>
      <c r="J7" s="56"/>
      <c r="K7" s="40"/>
      <c r="L7" s="56"/>
      <c r="N7" s="184"/>
      <c r="O7" s="184"/>
      <c r="P7" s="184"/>
    </row>
    <row r="8" spans="1:18" s="13" customFormat="1" ht="13.5" customHeight="1" thickBot="1" x14ac:dyDescent="0.3">
      <c r="A8" s="289" t="s">
        <v>220</v>
      </c>
      <c r="B8" s="289" t="s">
        <v>223</v>
      </c>
      <c r="C8" s="40"/>
      <c r="D8" s="55">
        <f>'Three Year Plan'!D68</f>
        <v>0</v>
      </c>
      <c r="E8" s="40"/>
      <c r="F8" s="55">
        <f>'Three Year Plan'!F68</f>
        <v>0</v>
      </c>
      <c r="G8" s="40"/>
      <c r="H8" s="342">
        <f>'Three Year Plan'!H68</f>
        <v>0</v>
      </c>
      <c r="I8" s="50"/>
      <c r="J8" s="342">
        <f>'Three Year Plan'!K68</f>
        <v>0</v>
      </c>
      <c r="K8" s="40"/>
      <c r="L8" s="342">
        <f>'Three Year Plan'!M68</f>
        <v>0</v>
      </c>
      <c r="N8" s="184"/>
      <c r="O8" s="184"/>
      <c r="P8" s="184"/>
    </row>
    <row r="9" spans="1:18" s="13" customFormat="1" ht="16.149999999999999" customHeight="1" thickBot="1" x14ac:dyDescent="0.3">
      <c r="A9" s="484"/>
      <c r="B9" s="485"/>
      <c r="C9" s="75"/>
      <c r="D9" s="76">
        <f>SUM(D6:D8)</f>
        <v>0</v>
      </c>
      <c r="E9" s="76">
        <f>SUM(E6:E8)</f>
        <v>0</v>
      </c>
      <c r="F9" s="76">
        <f>SUM(F6:F8)</f>
        <v>0</v>
      </c>
      <c r="G9" s="75"/>
      <c r="H9" s="76">
        <f>SUM(H6:H8)</f>
        <v>0</v>
      </c>
      <c r="I9" s="76"/>
      <c r="J9" s="76">
        <f>SUM(J6:J8)</f>
        <v>0</v>
      </c>
      <c r="K9" s="76"/>
      <c r="L9" s="76">
        <f>SUM(L6:L8)</f>
        <v>0</v>
      </c>
      <c r="N9" s="192"/>
      <c r="O9" s="192"/>
      <c r="P9" s="192"/>
    </row>
    <row r="10" spans="1:18" s="340" customFormat="1" ht="16.149999999999999" customHeight="1" thickBot="1" x14ac:dyDescent="0.3">
      <c r="A10" s="335"/>
      <c r="B10" s="336"/>
      <c r="C10" s="337"/>
      <c r="D10" s="338"/>
      <c r="E10" s="338"/>
      <c r="F10" s="338"/>
      <c r="G10" s="337"/>
      <c r="H10" s="338"/>
      <c r="I10" s="339"/>
      <c r="J10" s="339"/>
      <c r="K10" s="339"/>
      <c r="L10" s="339"/>
      <c r="N10" s="341"/>
      <c r="O10" s="341"/>
      <c r="P10" s="341"/>
    </row>
    <row r="11" spans="1:18" s="13" customFormat="1" ht="16.149999999999999" customHeight="1" thickBot="1" x14ac:dyDescent="0.4">
      <c r="A11" s="515" t="s">
        <v>231</v>
      </c>
      <c r="B11" s="485"/>
      <c r="C11" s="30"/>
      <c r="D11" s="285"/>
      <c r="E11" s="286"/>
      <c r="F11" s="285"/>
      <c r="G11" s="30"/>
      <c r="H11" s="285"/>
      <c r="I11" s="79"/>
      <c r="J11" s="79"/>
      <c r="K11" s="79"/>
      <c r="L11" s="80"/>
      <c r="N11" s="193"/>
      <c r="O11" s="193"/>
      <c r="P11" s="193"/>
    </row>
    <row r="12" spans="1:18" s="13" customFormat="1" ht="13.5" customHeight="1" x14ac:dyDescent="0.25">
      <c r="A12" s="288" t="s">
        <v>224</v>
      </c>
      <c r="B12" s="46" t="s">
        <v>233</v>
      </c>
      <c r="C12" s="40"/>
      <c r="D12" s="48"/>
      <c r="E12" s="51"/>
      <c r="F12" s="48"/>
      <c r="G12" s="284"/>
      <c r="H12" s="45"/>
      <c r="I12" s="83"/>
      <c r="J12" s="86"/>
      <c r="K12" s="84"/>
      <c r="L12" s="45"/>
      <c r="N12" s="184"/>
      <c r="O12" s="184"/>
      <c r="P12" s="184"/>
    </row>
    <row r="13" spans="1:18" s="13" customFormat="1" ht="13.5" customHeight="1" x14ac:dyDescent="0.25">
      <c r="A13" s="288" t="s">
        <v>225</v>
      </c>
      <c r="B13" s="46" t="s">
        <v>228</v>
      </c>
      <c r="C13" s="40"/>
      <c r="D13" s="48"/>
      <c r="E13" s="51"/>
      <c r="F13" s="48"/>
      <c r="G13" s="284"/>
      <c r="H13" s="45"/>
      <c r="I13" s="83"/>
      <c r="J13" s="86"/>
      <c r="K13" s="84"/>
      <c r="L13" s="45"/>
      <c r="N13" s="184"/>
      <c r="O13" s="184"/>
      <c r="P13" s="184"/>
    </row>
    <row r="14" spans="1:18" s="13" customFormat="1" ht="13.5" customHeight="1" x14ac:dyDescent="0.25">
      <c r="A14" s="288" t="s">
        <v>226</v>
      </c>
      <c r="B14" s="46" t="s">
        <v>229</v>
      </c>
      <c r="C14" s="40"/>
      <c r="D14" s="48"/>
      <c r="E14" s="51"/>
      <c r="F14" s="48"/>
      <c r="G14" s="284"/>
      <c r="H14" s="45"/>
      <c r="I14" s="83"/>
      <c r="J14" s="86"/>
      <c r="K14" s="84"/>
      <c r="L14" s="45"/>
      <c r="N14" s="184"/>
      <c r="O14" s="184"/>
      <c r="P14" s="184"/>
    </row>
    <row r="15" spans="1:18" s="13" customFormat="1" ht="13.5" customHeight="1" thickBot="1" x14ac:dyDescent="0.3">
      <c r="A15" s="288" t="s">
        <v>227</v>
      </c>
      <c r="B15" s="46" t="s">
        <v>230</v>
      </c>
      <c r="C15" s="40"/>
      <c r="D15" s="287"/>
      <c r="E15" s="44"/>
      <c r="F15" s="287"/>
      <c r="G15" s="44"/>
      <c r="H15" s="92"/>
      <c r="I15" s="83"/>
      <c r="J15" s="86"/>
      <c r="K15" s="84"/>
      <c r="L15" s="45"/>
      <c r="N15" s="184"/>
      <c r="O15" s="184"/>
      <c r="P15" s="184"/>
    </row>
    <row r="16" spans="1:18" s="13" customFormat="1" ht="16.149999999999999" customHeight="1" thickBot="1" x14ac:dyDescent="0.4">
      <c r="A16" s="96"/>
      <c r="B16" s="97"/>
      <c r="C16" s="79"/>
      <c r="D16" s="98">
        <f>SUM(D12:D15)</f>
        <v>0</v>
      </c>
      <c r="E16" s="79"/>
      <c r="F16" s="98">
        <f>SUM(F12:F15)</f>
        <v>0</v>
      </c>
      <c r="G16" s="79"/>
      <c r="H16" s="98">
        <f>SUM(H12:H15)</f>
        <v>0</v>
      </c>
      <c r="I16" s="98"/>
      <c r="J16" s="98">
        <f>SUM(J12:J15)</f>
        <v>0</v>
      </c>
      <c r="K16" s="98"/>
      <c r="L16" s="98">
        <f>SUM(L12:L15)</f>
        <v>0</v>
      </c>
      <c r="N16" s="192"/>
      <c r="O16" s="192"/>
      <c r="P16" s="192"/>
    </row>
    <row r="17" spans="1:16" ht="15" thickBot="1" x14ac:dyDescent="0.4">
      <c r="A17" s="275"/>
      <c r="B17" s="275"/>
      <c r="C17" s="281"/>
      <c r="D17" s="280"/>
      <c r="E17" s="281"/>
      <c r="F17" s="278"/>
      <c r="G17" s="281"/>
      <c r="H17" s="280"/>
    </row>
    <row r="18" spans="1:16" s="13" customFormat="1" ht="16.149999999999999" customHeight="1" thickBot="1" x14ac:dyDescent="0.4">
      <c r="A18" s="484" t="s">
        <v>82</v>
      </c>
      <c r="B18" s="485"/>
      <c r="C18" s="30"/>
      <c r="D18" s="79"/>
      <c r="E18" s="30"/>
      <c r="F18" s="79"/>
      <c r="G18" s="30"/>
      <c r="H18" s="79"/>
      <c r="I18" s="79"/>
      <c r="J18" s="79"/>
      <c r="K18" s="79"/>
      <c r="L18" s="80"/>
      <c r="N18" s="192"/>
      <c r="O18" s="192"/>
      <c r="P18" s="192"/>
    </row>
    <row r="19" spans="1:16" s="5" customFormat="1" x14ac:dyDescent="0.35">
      <c r="A19" s="102" t="s">
        <v>83</v>
      </c>
      <c r="D19" s="103"/>
      <c r="F19" s="104">
        <f>D21</f>
        <v>0</v>
      </c>
      <c r="H19" s="104">
        <f>F21</f>
        <v>0</v>
      </c>
      <c r="J19" s="104">
        <f>H21</f>
        <v>0</v>
      </c>
      <c r="L19" s="104">
        <f>J21</f>
        <v>0</v>
      </c>
      <c r="N19" s="185"/>
      <c r="O19" s="185"/>
      <c r="P19" s="185"/>
    </row>
    <row r="20" spans="1:16" s="5" customFormat="1" ht="15" thickBot="1" x14ac:dyDescent="0.4">
      <c r="A20" s="102" t="s">
        <v>232</v>
      </c>
      <c r="D20" s="33">
        <f>D9-D16</f>
        <v>0</v>
      </c>
      <c r="F20" s="33">
        <f>F9-F16</f>
        <v>0</v>
      </c>
      <c r="H20" s="33">
        <f>H9-H16</f>
        <v>0</v>
      </c>
      <c r="J20" s="33">
        <f>J9-J16</f>
        <v>0</v>
      </c>
      <c r="L20" s="33">
        <f>L9-L16</f>
        <v>0</v>
      </c>
      <c r="N20" s="186"/>
      <c r="O20" s="186"/>
      <c r="P20" s="186"/>
    </row>
    <row r="21" spans="1:16" s="5" customFormat="1" ht="16" thickBot="1" x14ac:dyDescent="0.4">
      <c r="A21" s="106" t="s">
        <v>85</v>
      </c>
      <c r="B21" s="107"/>
      <c r="C21" s="108"/>
      <c r="D21" s="108">
        <f>SUM(D19:D20)</f>
        <v>0</v>
      </c>
      <c r="E21" s="108"/>
      <c r="F21" s="108">
        <f>SUM(F19:F20)</f>
        <v>0</v>
      </c>
      <c r="G21" s="108"/>
      <c r="H21" s="108">
        <f>SUM(H19:H20)</f>
        <v>0</v>
      </c>
      <c r="I21" s="108"/>
      <c r="J21" s="108">
        <f>SUM(J19:J20)</f>
        <v>0</v>
      </c>
      <c r="K21" s="108"/>
      <c r="L21" s="109">
        <f>SUM(L19:L20)</f>
        <v>0</v>
      </c>
      <c r="N21" s="190"/>
      <c r="O21" s="190"/>
      <c r="P21" s="190"/>
    </row>
    <row r="22" spans="1:16" x14ac:dyDescent="0.35">
      <c r="A22" s="275"/>
      <c r="B22" s="275"/>
      <c r="C22" s="281"/>
      <c r="D22" s="280"/>
      <c r="E22" s="280"/>
      <c r="F22" s="278"/>
      <c r="G22" s="280"/>
      <c r="H22" s="280"/>
    </row>
    <row r="23" spans="1:16" x14ac:dyDescent="0.35">
      <c r="A23" s="276"/>
      <c r="B23" s="275"/>
      <c r="C23" s="281"/>
      <c r="D23" s="280"/>
      <c r="E23" s="281"/>
      <c r="F23" s="283"/>
      <c r="G23" s="281"/>
      <c r="H23" s="280"/>
    </row>
    <row r="24" spans="1:16" x14ac:dyDescent="0.35">
      <c r="A24" s="275"/>
      <c r="B24" s="275"/>
      <c r="C24" s="281"/>
      <c r="D24" s="280"/>
      <c r="E24" s="280"/>
      <c r="F24" s="283"/>
      <c r="G24" s="277"/>
      <c r="H24" s="280"/>
    </row>
    <row r="25" spans="1:16" x14ac:dyDescent="0.35">
      <c r="A25" s="275"/>
      <c r="B25" s="275"/>
      <c r="C25" s="281"/>
      <c r="D25" s="280"/>
      <c r="E25" s="280"/>
      <c r="F25" s="283"/>
      <c r="G25" s="277"/>
      <c r="H25" s="280"/>
    </row>
    <row r="26" spans="1:16" x14ac:dyDescent="0.35">
      <c r="A26" s="272"/>
      <c r="B26" s="271"/>
      <c r="C26" s="282"/>
      <c r="D26" s="280"/>
      <c r="E26" s="280"/>
      <c r="F26" s="283"/>
      <c r="G26" s="277"/>
      <c r="H26" s="280"/>
    </row>
    <row r="27" spans="1:16" x14ac:dyDescent="0.35">
      <c r="A27" s="275"/>
      <c r="B27" s="275"/>
      <c r="C27" s="279"/>
      <c r="D27" s="280"/>
      <c r="E27" s="280"/>
      <c r="F27" s="283"/>
      <c r="G27" s="279"/>
      <c r="H27" s="280"/>
    </row>
    <row r="28" spans="1:16" x14ac:dyDescent="0.35">
      <c r="A28" s="275"/>
      <c r="B28" s="275"/>
      <c r="C28" s="281"/>
      <c r="D28" s="280"/>
      <c r="E28" s="280"/>
      <c r="F28" s="283"/>
      <c r="G28" s="281"/>
      <c r="H28" s="280"/>
    </row>
    <row r="29" spans="1:16" x14ac:dyDescent="0.35">
      <c r="A29" s="275"/>
      <c r="B29" s="275"/>
      <c r="C29" s="281"/>
      <c r="D29" s="280"/>
      <c r="E29" s="280"/>
      <c r="F29" s="283"/>
      <c r="G29" s="281"/>
      <c r="H29" s="280"/>
    </row>
    <row r="30" spans="1:16" x14ac:dyDescent="0.35">
      <c r="A30" s="275"/>
      <c r="B30" s="275"/>
      <c r="C30" s="281"/>
      <c r="D30" s="280"/>
      <c r="E30" s="280"/>
      <c r="F30" s="283"/>
      <c r="G30" s="277"/>
      <c r="H30" s="280"/>
    </row>
    <row r="31" spans="1:16" x14ac:dyDescent="0.35">
      <c r="G31" s="274"/>
    </row>
    <row r="32" spans="1:16" x14ac:dyDescent="0.35">
      <c r="G32" s="274"/>
    </row>
    <row r="33" spans="7:7" x14ac:dyDescent="0.35">
      <c r="G33" s="274"/>
    </row>
    <row r="34" spans="7:7" x14ac:dyDescent="0.35">
      <c r="G34" s="274"/>
    </row>
    <row r="35" spans="7:7" x14ac:dyDescent="0.35">
      <c r="G35" s="274"/>
    </row>
    <row r="36" spans="7:7" x14ac:dyDescent="0.35">
      <c r="G36" s="274"/>
    </row>
    <row r="37" spans="7:7" x14ac:dyDescent="0.35">
      <c r="G37" s="274"/>
    </row>
    <row r="38" spans="7:7" x14ac:dyDescent="0.35">
      <c r="G38" s="274"/>
    </row>
    <row r="39" spans="7:7" x14ac:dyDescent="0.35">
      <c r="G39" s="274"/>
    </row>
    <row r="40" spans="7:7" x14ac:dyDescent="0.35">
      <c r="G40" s="274"/>
    </row>
    <row r="41" spans="7:7" x14ac:dyDescent="0.35">
      <c r="G41" s="274"/>
    </row>
    <row r="42" spans="7:7" x14ac:dyDescent="0.35">
      <c r="G42" s="274"/>
    </row>
    <row r="43" spans="7:7" x14ac:dyDescent="0.35">
      <c r="G43" s="274"/>
    </row>
    <row r="44" spans="7:7" x14ac:dyDescent="0.35">
      <c r="G44" s="274"/>
    </row>
    <row r="45" spans="7:7" x14ac:dyDescent="0.35">
      <c r="G45" s="274"/>
    </row>
    <row r="46" spans="7:7" x14ac:dyDescent="0.35">
      <c r="G46" s="274"/>
    </row>
    <row r="47" spans="7:7" x14ac:dyDescent="0.35">
      <c r="G47" s="274"/>
    </row>
    <row r="48" spans="7:7" x14ac:dyDescent="0.35">
      <c r="G48" s="274"/>
    </row>
    <row r="49" spans="7:7" x14ac:dyDescent="0.35">
      <c r="G49" s="274"/>
    </row>
    <row r="50" spans="7:7" x14ac:dyDescent="0.35">
      <c r="G50" s="274"/>
    </row>
    <row r="51" spans="7:7" x14ac:dyDescent="0.35">
      <c r="G51" s="274"/>
    </row>
    <row r="52" spans="7:7" x14ac:dyDescent="0.35">
      <c r="G52" s="274"/>
    </row>
    <row r="53" spans="7:7" x14ac:dyDescent="0.35">
      <c r="G53" s="274"/>
    </row>
    <row r="54" spans="7:7" x14ac:dyDescent="0.35">
      <c r="G54" s="274"/>
    </row>
    <row r="55" spans="7:7" x14ac:dyDescent="0.35">
      <c r="G55" s="274"/>
    </row>
    <row r="56" spans="7:7" x14ac:dyDescent="0.35">
      <c r="G56" s="274"/>
    </row>
    <row r="57" spans="7:7" x14ac:dyDescent="0.35">
      <c r="G57" s="274"/>
    </row>
    <row r="58" spans="7:7" x14ac:dyDescent="0.35">
      <c r="G58" s="274"/>
    </row>
    <row r="59" spans="7:7" x14ac:dyDescent="0.35">
      <c r="G59" s="274"/>
    </row>
    <row r="60" spans="7:7" x14ac:dyDescent="0.35">
      <c r="G60" s="274"/>
    </row>
    <row r="61" spans="7:7" x14ac:dyDescent="0.35">
      <c r="G61" s="274"/>
    </row>
    <row r="62" spans="7:7" x14ac:dyDescent="0.35">
      <c r="G62" s="274"/>
    </row>
    <row r="63" spans="7:7" x14ac:dyDescent="0.35">
      <c r="G63" s="274"/>
    </row>
    <row r="64" spans="7:7" x14ac:dyDescent="0.35">
      <c r="G64" s="274"/>
    </row>
    <row r="65" spans="7:7" x14ac:dyDescent="0.35">
      <c r="G65" s="274"/>
    </row>
    <row r="66" spans="7:7" x14ac:dyDescent="0.35">
      <c r="G66" s="274"/>
    </row>
  </sheetData>
  <mergeCells count="7">
    <mergeCell ref="A9:B9"/>
    <mergeCell ref="A11:B11"/>
    <mergeCell ref="A18:B18"/>
    <mergeCell ref="G1:I1"/>
    <mergeCell ref="A3:B3"/>
    <mergeCell ref="D3:F3"/>
    <mergeCell ref="A5:B5"/>
  </mergeCells>
  <phoneticPr fontId="35" type="noConversion"/>
  <pageMargins left="0.19685039370078741" right="0.19685039370078741" top="0.74803149606299213" bottom="0.74803149606299213" header="0.31496062992125984" footer="0.31496062992125984"/>
  <pageSetup paperSize="9" scale="66" fitToHeight="0"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03A2A-5E34-4CAD-9BF8-F41F4C28D5AD}">
  <sheetPr>
    <pageSetUpPr fitToPage="1"/>
  </sheetPr>
  <dimension ref="A1:G23"/>
  <sheetViews>
    <sheetView zoomScaleNormal="100" workbookViewId="0">
      <pane ySplit="4" topLeftCell="A5" activePane="bottomLeft" state="frozen"/>
      <selection pane="bottomLeft" activeCell="E1" sqref="E1"/>
    </sheetView>
  </sheetViews>
  <sheetFormatPr defaultColWidth="8.7265625" defaultRowHeight="14.5" x14ac:dyDescent="0.35"/>
  <cols>
    <col min="1" max="1" width="20" style="5" customWidth="1"/>
    <col min="2" max="2" width="12.7265625" style="5" customWidth="1"/>
    <col min="3" max="4" width="13.453125" style="5" customWidth="1"/>
    <col min="5" max="7" width="13.7265625" style="5" customWidth="1"/>
    <col min="8" max="9" width="11.7265625" style="5" customWidth="1"/>
    <col min="10" max="10" width="11.54296875" style="5" customWidth="1"/>
    <col min="11" max="16384" width="8.7265625" style="5"/>
  </cols>
  <sheetData>
    <row r="1" spans="1:7" s="3" customFormat="1" ht="15.5" x14ac:dyDescent="0.35">
      <c r="A1" s="244" t="s">
        <v>266</v>
      </c>
      <c r="B1" s="2"/>
      <c r="D1" s="4" t="s">
        <v>0</v>
      </c>
      <c r="E1" s="382" t="str">
        <f>'Three Year Plan'!H1</f>
        <v>HOLY TRINITY SUNNINGDALE</v>
      </c>
      <c r="F1" s="328"/>
      <c r="G1" s="147"/>
    </row>
    <row r="2" spans="1:7" s="324" customFormat="1" ht="16" thickBot="1" x14ac:dyDescent="0.4">
      <c r="A2" s="322"/>
      <c r="B2" s="323"/>
      <c r="D2" s="325"/>
      <c r="E2" s="330"/>
      <c r="F2" s="147"/>
      <c r="G2" s="147"/>
    </row>
    <row r="3" spans="1:7" s="14" customFormat="1" ht="26.65" customHeight="1" thickBot="1" x14ac:dyDescent="0.4">
      <c r="A3" s="358" t="s">
        <v>238</v>
      </c>
      <c r="B3" s="359"/>
      <c r="C3" s="360" t="s">
        <v>212</v>
      </c>
      <c r="D3" s="361" t="s">
        <v>212</v>
      </c>
      <c r="E3" s="362" t="s">
        <v>211</v>
      </c>
      <c r="F3" s="362" t="s">
        <v>293</v>
      </c>
      <c r="G3" s="363" t="s">
        <v>294</v>
      </c>
    </row>
    <row r="4" spans="1:7" s="147" customFormat="1" ht="14" x14ac:dyDescent="0.3">
      <c r="A4" s="364"/>
      <c r="B4" s="365"/>
      <c r="C4" s="366" t="str">
        <f>'Three Year Plan'!D4</f>
        <v>2023/24</v>
      </c>
      <c r="D4" s="367" t="str">
        <f>'Three Year Plan'!F4</f>
        <v>2024/25</v>
      </c>
      <c r="E4" s="367" t="s">
        <v>180</v>
      </c>
      <c r="F4" s="367" t="str">
        <f>'Three Year Plan'!K4</f>
        <v>2026/27</v>
      </c>
      <c r="G4" s="368" t="str">
        <f>'Three Year Plan'!M4</f>
        <v>2027/28</v>
      </c>
    </row>
    <row r="5" spans="1:7" s="147" customFormat="1" thickBot="1" x14ac:dyDescent="0.35">
      <c r="A5" s="369"/>
      <c r="B5" s="370"/>
      <c r="C5" s="371" t="s">
        <v>92</v>
      </c>
      <c r="D5" s="372" t="s">
        <v>92</v>
      </c>
      <c r="E5" s="372" t="s">
        <v>92</v>
      </c>
      <c r="F5" s="372" t="s">
        <v>92</v>
      </c>
      <c r="G5" s="373" t="s">
        <v>92</v>
      </c>
    </row>
    <row r="6" spans="1:7" s="355" customFormat="1" ht="22.15" customHeight="1" x14ac:dyDescent="0.35">
      <c r="A6" s="516" t="str">
        <f>'Three Year Plan'!M1</f>
        <v>FAWB</v>
      </c>
      <c r="B6" s="517"/>
      <c r="C6" s="374">
        <f>'Three Year Plan'!D79</f>
        <v>5560</v>
      </c>
      <c r="D6" s="375">
        <f>'Three Year Plan'!F79</f>
        <v>-29032</v>
      </c>
      <c r="E6" s="375">
        <f>'Three Year Plan'!H79</f>
        <v>-25750</v>
      </c>
      <c r="F6" s="375">
        <f>'Three Year Plan'!K79</f>
        <v>-18468</v>
      </c>
      <c r="G6" s="376">
        <f>'Three Year Plan'!M79</f>
        <v>960</v>
      </c>
    </row>
    <row r="7" spans="1:7" s="355" customFormat="1" ht="22.15" customHeight="1" thickBot="1" x14ac:dyDescent="0.4">
      <c r="A7" s="518">
        <f>'E Budget'!M1</f>
        <v>0</v>
      </c>
      <c r="B7" s="519"/>
      <c r="C7" s="377">
        <f>'E Budget'!D23</f>
        <v>0</v>
      </c>
      <c r="D7" s="378">
        <f>'E Budget'!F23</f>
        <v>0</v>
      </c>
      <c r="E7" s="378">
        <f>'E Budget'!H23</f>
        <v>0</v>
      </c>
      <c r="F7" s="378">
        <f>'E Budget'!K23</f>
        <v>0</v>
      </c>
      <c r="G7" s="379">
        <f>'E Budget'!M23</f>
        <v>0</v>
      </c>
    </row>
    <row r="8" spans="1:7" s="327" customFormat="1" ht="22.15" customHeight="1" thickBot="1" x14ac:dyDescent="0.4">
      <c r="A8" s="356" t="s">
        <v>213</v>
      </c>
      <c r="B8" s="357"/>
      <c r="C8" s="380">
        <f>C6+C7</f>
        <v>5560</v>
      </c>
      <c r="D8" s="381">
        <f t="shared" ref="D8:G8" si="0">D6+D7</f>
        <v>-29032</v>
      </c>
      <c r="E8" s="381">
        <f t="shared" si="0"/>
        <v>-25750</v>
      </c>
      <c r="F8" s="381">
        <f t="shared" si="0"/>
        <v>-18468</v>
      </c>
      <c r="G8" s="381">
        <f t="shared" si="0"/>
        <v>960</v>
      </c>
    </row>
    <row r="9" spans="1:7" s="147" customFormat="1" ht="47.65" customHeight="1" thickBot="1" x14ac:dyDescent="0.35"/>
    <row r="10" spans="1:7" s="155" customFormat="1" ht="14" x14ac:dyDescent="0.3">
      <c r="A10" s="151"/>
      <c r="B10" s="152"/>
      <c r="C10" s="152"/>
      <c r="D10" s="153"/>
      <c r="E10" s="152"/>
      <c r="F10" s="152"/>
      <c r="G10" s="154"/>
    </row>
    <row r="11" spans="1:7" s="155" customFormat="1" ht="20.65" customHeight="1" x14ac:dyDescent="0.3">
      <c r="A11" s="156" t="s">
        <v>94</v>
      </c>
      <c r="B11" s="165"/>
      <c r="C11" s="165"/>
      <c r="D11" s="165"/>
      <c r="E11" s="171" t="str">
        <f>E1</f>
        <v>HOLY TRINITY SUNNINGDALE</v>
      </c>
      <c r="F11" s="165"/>
      <c r="G11" s="158"/>
    </row>
    <row r="12" spans="1:7" s="155" customFormat="1" ht="20.65" customHeight="1" x14ac:dyDescent="0.3">
      <c r="A12" s="156"/>
      <c r="B12" s="165"/>
      <c r="C12" s="165"/>
      <c r="D12" s="165"/>
      <c r="E12" s="171"/>
      <c r="F12" s="165"/>
      <c r="G12" s="158"/>
    </row>
    <row r="13" spans="1:7" s="155" customFormat="1" ht="20.65" customHeight="1" x14ac:dyDescent="0.3">
      <c r="A13" s="156" t="s">
        <v>214</v>
      </c>
      <c r="B13" s="157"/>
      <c r="C13" s="157"/>
      <c r="D13" s="165"/>
      <c r="E13" s="165"/>
      <c r="F13" s="165"/>
      <c r="G13" s="158"/>
    </row>
    <row r="14" spans="1:7" s="155" customFormat="1" ht="20.65" customHeight="1" x14ac:dyDescent="0.3">
      <c r="A14" s="156"/>
      <c r="B14" s="172"/>
      <c r="C14" s="165"/>
      <c r="D14" s="165"/>
      <c r="E14" s="165"/>
      <c r="F14" s="171"/>
      <c r="G14" s="158"/>
    </row>
    <row r="15" spans="1:7" s="155" customFormat="1" ht="14" x14ac:dyDescent="0.3">
      <c r="A15" s="156"/>
      <c r="B15" s="172"/>
      <c r="C15" s="172"/>
      <c r="D15" s="172"/>
      <c r="E15" s="172"/>
      <c r="F15" s="172"/>
      <c r="G15" s="173"/>
    </row>
    <row r="16" spans="1:7" s="155" customFormat="1" ht="14" x14ac:dyDescent="0.3">
      <c r="A16" s="174" t="s">
        <v>95</v>
      </c>
      <c r="B16" s="159"/>
      <c r="C16" s="159"/>
      <c r="D16" s="175" t="s">
        <v>215</v>
      </c>
      <c r="E16" s="176"/>
      <c r="F16" s="159"/>
      <c r="G16" s="329"/>
    </row>
    <row r="17" spans="1:7" s="155" customFormat="1" ht="14" x14ac:dyDescent="0.3">
      <c r="A17" s="174"/>
      <c r="B17" s="172"/>
      <c r="C17" s="172"/>
      <c r="D17" s="172"/>
      <c r="E17" s="172"/>
      <c r="F17" s="172"/>
      <c r="G17" s="173"/>
    </row>
    <row r="18" spans="1:7" s="155" customFormat="1" ht="28.15" customHeight="1" x14ac:dyDescent="0.3">
      <c r="A18" s="174" t="s">
        <v>96</v>
      </c>
      <c r="B18" s="159"/>
      <c r="C18" s="159"/>
      <c r="D18" s="175" t="s">
        <v>216</v>
      </c>
      <c r="E18" s="176"/>
      <c r="F18" s="159"/>
      <c r="G18" s="329"/>
    </row>
    <row r="19" spans="1:7" s="155" customFormat="1" ht="28.15" customHeight="1" x14ac:dyDescent="0.3">
      <c r="A19" s="174"/>
      <c r="B19" s="172"/>
      <c r="C19" s="172"/>
      <c r="D19" s="172"/>
      <c r="E19" s="172"/>
      <c r="F19" s="172"/>
      <c r="G19" s="173"/>
    </row>
    <row r="20" spans="1:7" s="155" customFormat="1" ht="24.65" customHeight="1" x14ac:dyDescent="0.3">
      <c r="A20" s="177" t="s">
        <v>97</v>
      </c>
      <c r="B20" s="159"/>
      <c r="C20" s="159"/>
      <c r="D20" s="175" t="s">
        <v>97</v>
      </c>
      <c r="E20" s="171"/>
      <c r="F20" s="159"/>
      <c r="G20" s="329"/>
    </row>
    <row r="21" spans="1:7" s="155" customFormat="1" thickBot="1" x14ac:dyDescent="0.35">
      <c r="A21" s="160"/>
      <c r="B21" s="161"/>
      <c r="C21" s="162"/>
      <c r="D21" s="162"/>
      <c r="E21" s="162"/>
      <c r="F21" s="162"/>
      <c r="G21" s="163"/>
    </row>
    <row r="22" spans="1:7" s="147" customFormat="1" thickBot="1" x14ac:dyDescent="0.35">
      <c r="A22" s="160"/>
      <c r="B22" s="161"/>
      <c r="C22" s="162"/>
      <c r="D22" s="162"/>
      <c r="E22" s="162"/>
      <c r="F22" s="162"/>
      <c r="G22" s="162"/>
    </row>
    <row r="23" spans="1:7" s="147" customFormat="1" ht="21.65" customHeight="1" thickBot="1" x14ac:dyDescent="0.4">
      <c r="A23" s="390" t="s">
        <v>282</v>
      </c>
      <c r="B23" s="30"/>
      <c r="C23" s="30"/>
      <c r="D23" s="30"/>
      <c r="E23" s="30"/>
      <c r="F23" s="30"/>
      <c r="G23" s="32"/>
    </row>
  </sheetData>
  <sheetProtection algorithmName="SHA-512" hashValue="+NGx8LYFNAVWStJdLeMmVa8KbZzd9Fl3nKT9r6E6a+OV4SKCKO12ZgQLgdj/abk5JxPl4Pi1ka0/Y8a18VuoXw==" saltValue="Y/rjsfiQSCl1o7QkwdG6Rw==" spinCount="100000" sheet="1" objects="1" scenarios="1"/>
  <mergeCells count="2">
    <mergeCell ref="A6:B6"/>
    <mergeCell ref="A7:B7"/>
  </mergeCells>
  <pageMargins left="7.874015748031496E-2" right="7.874015748031496E-2" top="0.39370078740157483" bottom="0.19685039370078741" header="0.31496062992125984" footer="0.31496062992125984"/>
  <pageSetup paperSize="9" scale="9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908C43-2CAF-4B8F-BEAF-0972570A573A}">
  <ds:schemaRefs>
    <ds:schemaRef ds:uri="http://purl.org/dc/dcmitype/"/>
    <ds:schemaRef ds:uri="http://schemas.microsoft.com/office/2006/metadata/properties"/>
    <ds:schemaRef ds:uri="f87bd510-4eb0-4618-8ddd-3b37cb3b8b10"/>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67b32312-954f-4f93-baf9-48ab02cf91a6"/>
    <ds:schemaRef ds:uri="http://www.w3.org/XML/1998/namespace"/>
  </ds:schemaRefs>
</ds:datastoreItem>
</file>

<file path=customXml/itemProps2.xml><?xml version="1.0" encoding="utf-8"?>
<ds:datastoreItem xmlns:ds="http://schemas.openxmlformats.org/officeDocument/2006/customXml" ds:itemID="{6AD35E4E-17F7-418F-B8A3-1C3CBA24D0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274B7E-EEA4-4973-8EC8-E1C33A253E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Instructions</vt:lpstr>
      <vt:lpstr>Three Year Plan</vt:lpstr>
      <vt:lpstr>E Budget</vt:lpstr>
      <vt:lpstr>Balances</vt:lpstr>
      <vt:lpstr>Capital Budget</vt:lpstr>
      <vt:lpstr>Governor Sign-off</vt:lpstr>
      <vt:lpstr>'E Budget'!Print_Area</vt:lpstr>
      <vt:lpstr>'Governor Sign-off'!Print_Area</vt:lpstr>
      <vt:lpstr>'Three Year Plan'!Print_Area</vt:lpstr>
      <vt:lpstr>'Three Year Plan'!Print_Titles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Sian Bolton (AfC)</dc:creator>
  <cp:lastModifiedBy>Carol Elsasser</cp:lastModifiedBy>
  <cp:lastPrinted>2023-03-17T16:00:18Z</cp:lastPrinted>
  <dcterms:created xsi:type="dcterms:W3CDTF">2022-02-14T14:25:14Z</dcterms:created>
  <dcterms:modified xsi:type="dcterms:W3CDTF">2025-04-30T16:50:39Z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