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66925"/>
  <mc:AlternateContent xmlns:mc="http://schemas.openxmlformats.org/markup-compatibility/2006">
    <mc:Choice Requires="x15">
      <x15ac:absPath xmlns:x15ac="http://schemas.microsoft.com/office/spreadsheetml/2010/11/ac" url="https://holytrinityprimary-my.sharepoint.com/personal/c_elsasser_holytrinityprimary_org/Documents/Documents/Finance &amp; Resources Committee/"/>
    </mc:Choice>
  </mc:AlternateContent>
  <xr:revisionPtr revIDLastSave="0" documentId="8_{8ED38570-73F1-4139-8614-4F9DFD2DB887}" xr6:coauthVersionLast="47" xr6:coauthVersionMax="47" xr10:uidLastSave="{00000000-0000-0000-0000-000000000000}"/>
  <bookViews>
    <workbookView xWindow="-110" yWindow="-110" windowWidth="19420" windowHeight="10300" firstSheet="1" activeTab="1" xr2:uid="{F4D3537A-1C54-4368-9B45-4B92C9E81E58}"/>
  </bookViews>
  <sheets>
    <sheet name="Instructions" sheetId="2" r:id="rId1"/>
    <sheet name="Three Year Plan" sheetId="1" r:id="rId2"/>
    <sheet name="SG Income Assumptions" sheetId="8" r:id="rId3"/>
    <sheet name="E Budget" sheetId="4" r:id="rId4"/>
    <sheet name="Balances" sheetId="3" r:id="rId5"/>
    <sheet name="Capital Budget" sheetId="6" r:id="rId6"/>
    <sheet name="Governor Sign-off" sheetId="5" r:id="rId7"/>
  </sheets>
  <definedNames>
    <definedName name="_xlnm.Print_Area" localSheetId="3">'E Budget'!$A$1:$O$24</definedName>
    <definedName name="_xlnm.Print_Area" localSheetId="6">'Governor Sign-off'!$A$1:$G$23</definedName>
    <definedName name="_xlnm.Print_Area" localSheetId="1">'Three Year Plan'!$A$1:$O$99</definedName>
    <definedName name="_xlnm.Print_Titles" localSheetId="1">'Three Year Plan'!$A:$B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40" i="8" l="1"/>
  <c r="J40" i="8"/>
  <c r="H40" i="8"/>
  <c r="G40" i="8"/>
  <c r="E40" i="8"/>
  <c r="C40" i="8"/>
  <c r="L33" i="8"/>
  <c r="J33" i="8"/>
  <c r="H33" i="8"/>
  <c r="G33" i="8"/>
  <c r="E33" i="8"/>
  <c r="C33" i="8"/>
  <c r="L26" i="8"/>
  <c r="J26" i="8"/>
  <c r="H26" i="8"/>
  <c r="G26" i="8"/>
  <c r="E26" i="8"/>
  <c r="C26" i="8"/>
  <c r="L23" i="8"/>
  <c r="J23" i="8"/>
  <c r="H23" i="8"/>
  <c r="G23" i="8"/>
  <c r="E23" i="8"/>
  <c r="C23" i="8"/>
  <c r="L20" i="8"/>
  <c r="J20" i="8"/>
  <c r="H20" i="8"/>
  <c r="G20" i="8"/>
  <c r="E20" i="8"/>
  <c r="C20" i="8"/>
  <c r="L13" i="8"/>
  <c r="J13" i="8"/>
  <c r="H13" i="8"/>
  <c r="G13" i="8"/>
  <c r="E13" i="8"/>
  <c r="C13" i="8"/>
  <c r="L5" i="8"/>
  <c r="J5" i="8"/>
  <c r="H5" i="8"/>
  <c r="G5" i="8"/>
  <c r="E5" i="8"/>
  <c r="C5" i="8"/>
  <c r="M103" i="1" l="1"/>
  <c r="K103" i="1"/>
  <c r="I103" i="1"/>
  <c r="H103" i="1"/>
  <c r="F103" i="1"/>
  <c r="D103" i="1"/>
  <c r="M102" i="1"/>
  <c r="K102" i="1"/>
  <c r="I102" i="1"/>
  <c r="H102" i="1"/>
  <c r="F102" i="1"/>
  <c r="D102" i="1"/>
  <c r="M108" i="1"/>
  <c r="M101" i="1" s="1"/>
  <c r="K108" i="1"/>
  <c r="K101" i="1" s="1"/>
  <c r="I108" i="1"/>
  <c r="I101" i="1" s="1"/>
  <c r="H108" i="1"/>
  <c r="H101" i="1" s="1"/>
  <c r="F108" i="1"/>
  <c r="F101" i="1" s="1"/>
  <c r="D108" i="1"/>
  <c r="D101" i="1" s="1"/>
  <c r="F100" i="1"/>
  <c r="M100" i="1"/>
  <c r="K100" i="1"/>
  <c r="I100" i="1"/>
  <c r="H100" i="1"/>
  <c r="D100" i="1"/>
  <c r="C108" i="1"/>
  <c r="C104" i="1" s="1"/>
  <c r="C103" i="1"/>
  <c r="C102" i="1"/>
  <c r="H104" i="1" l="1"/>
  <c r="M104" i="1"/>
  <c r="K104" i="1"/>
  <c r="I104" i="1"/>
  <c r="F104" i="1"/>
  <c r="D104" i="1"/>
  <c r="C101" i="1"/>
  <c r="G1" i="6" l="1"/>
  <c r="L8" i="6" l="1"/>
  <c r="J8" i="6"/>
  <c r="E1" i="5"/>
  <c r="K73" i="1"/>
  <c r="L4" i="6" l="1"/>
  <c r="J4" i="6"/>
  <c r="H4" i="6" a="1"/>
  <c r="H4" i="6" s="1"/>
  <c r="F4" i="6"/>
  <c r="D4" i="6"/>
  <c r="M4" i="4"/>
  <c r="K4" i="4"/>
  <c r="F4" i="4"/>
  <c r="D4" i="4"/>
  <c r="A7" i="5"/>
  <c r="A6" i="5"/>
  <c r="I1" i="3"/>
  <c r="E1" i="3"/>
  <c r="G1" i="4"/>
  <c r="G4" i="5"/>
  <c r="F4" i="5"/>
  <c r="D4" i="5"/>
  <c r="C4" i="5"/>
  <c r="H8" i="6"/>
  <c r="F8" i="6"/>
  <c r="D8" i="6"/>
  <c r="L16" i="6" l="1"/>
  <c r="J16" i="6"/>
  <c r="H16" i="6"/>
  <c r="F16" i="6"/>
  <c r="D16" i="6"/>
  <c r="L9" i="6"/>
  <c r="J9" i="6"/>
  <c r="H9" i="6"/>
  <c r="F9" i="6"/>
  <c r="E9" i="6"/>
  <c r="D9" i="6"/>
  <c r="L20" i="6" l="1"/>
  <c r="D20" i="6"/>
  <c r="D21" i="6" s="1"/>
  <c r="F19" i="6" s="1"/>
  <c r="J20" i="6"/>
  <c r="F20" i="6"/>
  <c r="H20" i="6"/>
  <c r="F21" i="6" l="1"/>
  <c r="H19" i="6" s="1"/>
  <c r="H21" i="6" s="1"/>
  <c r="J19" i="6" l="1"/>
  <c r="J21" i="6" s="1"/>
  <c r="L19" i="6" s="1"/>
  <c r="L21" i="6" s="1"/>
  <c r="E11" i="5"/>
  <c r="F35" i="1" l="1"/>
  <c r="D35" i="1"/>
  <c r="M18" i="4"/>
  <c r="K18" i="4"/>
  <c r="I18" i="4"/>
  <c r="H18" i="4"/>
  <c r="F18" i="4"/>
  <c r="D18" i="4"/>
  <c r="M10" i="4"/>
  <c r="I10" i="4"/>
  <c r="K10" i="4"/>
  <c r="H10" i="4"/>
  <c r="F10" i="4"/>
  <c r="E10" i="4"/>
  <c r="D10" i="4"/>
  <c r="B32" i="3"/>
  <c r="B33" i="3" s="1"/>
  <c r="J30" i="3"/>
  <c r="J29" i="3"/>
  <c r="J28" i="3"/>
  <c r="J27" i="3"/>
  <c r="J26" i="3"/>
  <c r="J25" i="3"/>
  <c r="J24" i="3"/>
  <c r="J23" i="3"/>
  <c r="J22" i="3"/>
  <c r="J21" i="3"/>
  <c r="J20" i="3"/>
  <c r="J19" i="3"/>
  <c r="J18" i="3"/>
  <c r="J17" i="3"/>
  <c r="J16" i="3"/>
  <c r="J15" i="3"/>
  <c r="J32" i="3" s="1"/>
  <c r="J14" i="3"/>
  <c r="B9" i="3"/>
  <c r="F22" i="4" l="1"/>
  <c r="M22" i="4"/>
  <c r="I22" i="4"/>
  <c r="D22" i="4"/>
  <c r="H22" i="4"/>
  <c r="K22" i="4"/>
  <c r="I21" i="4"/>
  <c r="I78" i="1"/>
  <c r="D23" i="4" l="1"/>
  <c r="I23" i="4"/>
  <c r="H73" i="1"/>
  <c r="F73" i="1"/>
  <c r="D73" i="1"/>
  <c r="K72" i="1"/>
  <c r="K71" i="1"/>
  <c r="I73" i="1"/>
  <c r="K55" i="1"/>
  <c r="I55" i="1"/>
  <c r="H55" i="1"/>
  <c r="F55" i="1"/>
  <c r="D55" i="1"/>
  <c r="M55" i="1"/>
  <c r="M44" i="1"/>
  <c r="K44" i="1"/>
  <c r="I44" i="1"/>
  <c r="H44" i="1"/>
  <c r="F44" i="1"/>
  <c r="D44" i="1"/>
  <c r="M35" i="1"/>
  <c r="K35" i="1"/>
  <c r="I35" i="1"/>
  <c r="H35" i="1"/>
  <c r="F21" i="4" l="1"/>
  <c r="F23" i="4" s="1"/>
  <c r="D7" i="5" s="1"/>
  <c r="C7" i="5"/>
  <c r="K45" i="1"/>
  <c r="H21" i="4"/>
  <c r="H23" i="4" s="1"/>
  <c r="E7" i="5" s="1"/>
  <c r="D45" i="1"/>
  <c r="M45" i="1"/>
  <c r="F45" i="1"/>
  <c r="K75" i="1"/>
  <c r="I45" i="1"/>
  <c r="F75" i="1"/>
  <c r="H75" i="1"/>
  <c r="H45" i="1"/>
  <c r="M73" i="1"/>
  <c r="D75" i="1"/>
  <c r="I75" i="1"/>
  <c r="K89" i="1" l="1"/>
  <c r="K79" i="1"/>
  <c r="I89" i="1"/>
  <c r="I79" i="1"/>
  <c r="I80" i="1" s="1"/>
  <c r="I82" i="1" s="1"/>
  <c r="F79" i="1"/>
  <c r="H79" i="1"/>
  <c r="D79" i="1"/>
  <c r="D80" i="1" s="1"/>
  <c r="C6" i="5" s="1"/>
  <c r="C8" i="5" s="1"/>
  <c r="F87" i="1"/>
  <c r="K87" i="1"/>
  <c r="K85" i="1"/>
  <c r="K91" i="1"/>
  <c r="I85" i="1"/>
  <c r="K21" i="4"/>
  <c r="K23" i="4" s="1"/>
  <c r="F7" i="5" s="1"/>
  <c r="D87" i="1"/>
  <c r="I91" i="1"/>
  <c r="M91" i="1"/>
  <c r="H89" i="1"/>
  <c r="D91" i="1"/>
  <c r="D85" i="1"/>
  <c r="D89" i="1"/>
  <c r="F91" i="1"/>
  <c r="M75" i="1"/>
  <c r="I87" i="1"/>
  <c r="M89" i="1"/>
  <c r="M85" i="1"/>
  <c r="M87" i="1"/>
  <c r="F89" i="1"/>
  <c r="F85" i="1"/>
  <c r="H87" i="1"/>
  <c r="H85" i="1"/>
  <c r="H91" i="1"/>
  <c r="M79" i="1" l="1"/>
  <c r="D98" i="1"/>
  <c r="F78" i="1"/>
  <c r="F80" i="1" s="1"/>
  <c r="D6" i="5" s="1"/>
  <c r="D8" i="5" s="1"/>
  <c r="M21" i="4"/>
  <c r="M23" i="4" s="1"/>
  <c r="G7" i="5" s="1"/>
  <c r="D82" i="1"/>
  <c r="I98" i="1"/>
  <c r="F98" i="1" l="1"/>
  <c r="F82" i="1"/>
  <c r="H78" i="1"/>
  <c r="H80" i="1" l="1"/>
  <c r="B4" i="3"/>
  <c r="B10" i="3" s="1"/>
  <c r="H82" i="1" l="1"/>
  <c r="E6" i="5"/>
  <c r="E8" i="5" s="1"/>
  <c r="H98" i="1"/>
  <c r="K78" i="1"/>
  <c r="K80" i="1" s="1"/>
  <c r="K98" i="1" l="1"/>
  <c r="F6" i="5"/>
  <c r="F8" i="5" s="1"/>
  <c r="M78" i="1"/>
  <c r="M80" i="1" s="1"/>
  <c r="K82" i="1"/>
  <c r="M82" i="1" l="1"/>
  <c r="G6" i="5"/>
  <c r="G8" i="5" s="1"/>
  <c r="M98"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<sst xmlns="http://schemas.openxmlformats.org/spreadsheetml/2006/main" count="461" uniqueCount="325">
  <si>
    <t xml:space="preserve">SCHOOL: </t>
  </si>
  <si>
    <t>Cost Centre:</t>
  </si>
  <si>
    <t>Current Budget</t>
  </si>
  <si>
    <t>INPUT DATA IN YELLOW COLOURED CELLS ONLY.</t>
  </si>
  <si>
    <t>Notes</t>
  </si>
  <si>
    <t>Current Budget   Year 1</t>
  </si>
  <si>
    <t>2020/21</t>
  </si>
  <si>
    <t>2021/22</t>
  </si>
  <si>
    <t>2022/23</t>
  </si>
  <si>
    <t>2023/24</t>
  </si>
  <si>
    <t>2024/25</t>
  </si>
  <si>
    <t>Income</t>
  </si>
  <si>
    <t>Grant Funding</t>
  </si>
  <si>
    <t>I01</t>
  </si>
  <si>
    <t>SEN Resource Unit Place Funding</t>
  </si>
  <si>
    <t>I03</t>
  </si>
  <si>
    <t>High Needs Top-Up Funding</t>
  </si>
  <si>
    <t>I05</t>
  </si>
  <si>
    <t>Pupil Premium</t>
  </si>
  <si>
    <t>I06</t>
  </si>
  <si>
    <t>Other Grants</t>
  </si>
  <si>
    <t>I18C</t>
  </si>
  <si>
    <t>(COVID) Recovery Premium</t>
  </si>
  <si>
    <t>(COVID) School-led Tutoring</t>
  </si>
  <si>
    <t>Primary PE and Sports Grant</t>
  </si>
  <si>
    <t>UIFSM</t>
  </si>
  <si>
    <t>[Other]</t>
  </si>
  <si>
    <t>Total Grant Funding</t>
  </si>
  <si>
    <t>Self-Generated Income</t>
  </si>
  <si>
    <t>I08a</t>
  </si>
  <si>
    <t>Lettings</t>
  </si>
  <si>
    <t>I08b</t>
  </si>
  <si>
    <t>Facilities and services</t>
  </si>
  <si>
    <t>I09</t>
  </si>
  <si>
    <t>Catering</t>
  </si>
  <si>
    <t>I10-11</t>
  </si>
  <si>
    <t>Insurance Receipts</t>
  </si>
  <si>
    <t>I12</t>
  </si>
  <si>
    <t>Contributions to Visits, etc</t>
  </si>
  <si>
    <t>I13</t>
  </si>
  <si>
    <t>Donations/Voluntary Funds</t>
  </si>
  <si>
    <t>Total Self-Generated Income</t>
  </si>
  <si>
    <t>Total Revenue Income ("TRI")</t>
  </si>
  <si>
    <t xml:space="preserve">Expenditure </t>
  </si>
  <si>
    <t>E01</t>
  </si>
  <si>
    <t xml:space="preserve">Teaching Staff </t>
  </si>
  <si>
    <t>E02</t>
  </si>
  <si>
    <t>Supply Staff</t>
  </si>
  <si>
    <t>E03</t>
  </si>
  <si>
    <t>Support Staff</t>
  </si>
  <si>
    <t>E04</t>
  </si>
  <si>
    <t xml:space="preserve">Premises Staff </t>
  </si>
  <si>
    <t>E05</t>
  </si>
  <si>
    <t xml:space="preserve">Administration &amp; Clerical Staff </t>
  </si>
  <si>
    <t>E06-7</t>
  </si>
  <si>
    <t>Other Staff</t>
  </si>
  <si>
    <t>E08-11</t>
  </si>
  <si>
    <t xml:space="preserve">Indirect Employee Costs </t>
  </si>
  <si>
    <t>Total Staff Costs</t>
  </si>
  <si>
    <t>E12-18</t>
  </si>
  <si>
    <t>E16</t>
  </si>
  <si>
    <t>Energy costs</t>
  </si>
  <si>
    <t>E19</t>
  </si>
  <si>
    <t>Learning resources not ICT</t>
  </si>
  <si>
    <t>E20</t>
  </si>
  <si>
    <t>ICT Learning resources</t>
  </si>
  <si>
    <t>E21-23</t>
  </si>
  <si>
    <t xml:space="preserve">Other Supplies &amp; Services </t>
  </si>
  <si>
    <t>E24</t>
  </si>
  <si>
    <t>Special facilities</t>
  </si>
  <si>
    <t>E25</t>
  </si>
  <si>
    <t>Catering Supplies</t>
  </si>
  <si>
    <t>E26</t>
  </si>
  <si>
    <t>E29</t>
  </si>
  <si>
    <t>Loan Interest</t>
  </si>
  <si>
    <t>E30</t>
  </si>
  <si>
    <t xml:space="preserve">Revenue contribution to Capital </t>
  </si>
  <si>
    <t>E31-32</t>
  </si>
  <si>
    <t>Community focused staff and costs</t>
  </si>
  <si>
    <t>Total Non-Staffing Costs</t>
  </si>
  <si>
    <t>Total Expenditure</t>
  </si>
  <si>
    <t>Surplus / (Deficit) Position</t>
  </si>
  <si>
    <r>
      <t>Surplus/</t>
    </r>
    <r>
      <rPr>
        <sz val="11"/>
        <color rgb="FFFF0000"/>
        <rFont val="Calibri"/>
        <family val="2"/>
        <scheme val="minor"/>
      </rPr>
      <t>(Deficit)</t>
    </r>
    <r>
      <rPr>
        <sz val="11"/>
        <color theme="1"/>
        <rFont val="Calibri"/>
        <family val="2"/>
        <scheme val="minor"/>
      </rPr>
      <t xml:space="preserve"> b/f from Prior Year</t>
    </r>
  </si>
  <si>
    <t>In-Year Balance  (TRI less Expenditure)</t>
  </si>
  <si>
    <r>
      <t>Surplus/</t>
    </r>
    <r>
      <rPr>
        <b/>
        <sz val="12"/>
        <color rgb="FFFF0000"/>
        <rFont val="Calibri"/>
        <family val="2"/>
        <scheme val="minor"/>
      </rPr>
      <t>(Deficit)</t>
    </r>
    <r>
      <rPr>
        <b/>
        <sz val="12"/>
        <rFont val="Arial"/>
        <family val="2"/>
      </rPr>
      <t xml:space="preserve"> at year end</t>
    </r>
  </si>
  <si>
    <t>Surplus/(Deficit) as % of Budget Share</t>
  </si>
  <si>
    <r>
      <t xml:space="preserve">STAFFING METRICS </t>
    </r>
    <r>
      <rPr>
        <i/>
        <sz val="10"/>
        <rFont val="Arial"/>
        <family val="2"/>
      </rPr>
      <t>(see 'Instructions' tab)</t>
    </r>
  </si>
  <si>
    <t>TOTAL STAFF COSTS ** /  TRI</t>
  </si>
  <si>
    <t>TOTAL TEACHING COSTS ** / TRI</t>
  </si>
  <si>
    <t>NON-CURRICULUM STAFF COSTS ** / TRI</t>
  </si>
  <si>
    <t>Projected yr end</t>
  </si>
  <si>
    <t>£</t>
  </si>
  <si>
    <r>
      <t>Surplus/</t>
    </r>
    <r>
      <rPr>
        <sz val="11"/>
        <color rgb="FFFF0000"/>
        <rFont val="Calibri"/>
        <family val="2"/>
        <scheme val="minor"/>
      </rPr>
      <t>(Deficit)</t>
    </r>
    <r>
      <rPr>
        <sz val="11"/>
        <rFont val="Arial"/>
        <family val="2"/>
      </rPr>
      <t xml:space="preserve"> at year end</t>
    </r>
  </si>
  <si>
    <t>The above plan has been agreed by the Governing Body of</t>
  </si>
  <si>
    <t>Signed (Headteacher):</t>
  </si>
  <si>
    <t>Printed (Headteacher):</t>
  </si>
  <si>
    <t>Date:</t>
  </si>
  <si>
    <t>FGB Sign Off</t>
  </si>
  <si>
    <t>Teachers Pay &amp; Pension Grants</t>
  </si>
  <si>
    <r>
      <t>Notes</t>
    </r>
    <r>
      <rPr>
        <b/>
        <i/>
        <sz val="9"/>
        <rFont val="Arial"/>
        <family val="2"/>
      </rPr>
      <t xml:space="preserve"> </t>
    </r>
    <r>
      <rPr>
        <i/>
        <sz val="9"/>
        <rFont val="Arial"/>
        <family val="2"/>
      </rPr>
      <t>(re changes between Y1, Y2 and Y3)</t>
    </r>
  </si>
  <si>
    <t>E27</t>
  </si>
  <si>
    <t>E28</t>
  </si>
  <si>
    <t>Bought in services - curriculum</t>
  </si>
  <si>
    <t>Bought in services - other</t>
  </si>
  <si>
    <t>Agency Supply Teaching Staff</t>
  </si>
  <si>
    <t>Deficit Reduction Plan required if Deficit in Year 1 or 2.</t>
  </si>
  <si>
    <t>Prior Year (actual)</t>
  </si>
  <si>
    <t xml:space="preserve">Please read the notes below carefully to ensure you are completing the plan correctly. </t>
  </si>
  <si>
    <t>All budget lines reflect Consistent Financial Reporting (CFR) classifications.</t>
  </si>
  <si>
    <t>On the Three Year Plan tab, input data in the yellow coloured cells only.</t>
  </si>
  <si>
    <t>Please remember to include the name of the school at the top of the plan.</t>
  </si>
  <si>
    <t>NOR</t>
  </si>
  <si>
    <t>SCHOOLS WITH AN 'E' BUDGET</t>
  </si>
  <si>
    <t>Y1 PROJECTED OUTTURN AND YEARS 2 &amp; 3</t>
  </si>
  <si>
    <r>
      <t xml:space="preserve">Funding figures for Years 2 and 3 should only change if pupil numbers change (known or realistic expectation).  </t>
    </r>
    <r>
      <rPr>
        <b/>
        <u/>
        <sz val="10"/>
        <rFont val="Arial"/>
        <family val="2"/>
      </rPr>
      <t>Do not</t>
    </r>
    <r>
      <rPr>
        <sz val="10"/>
        <rFont val="Arial"/>
        <family val="2"/>
      </rPr>
      <t xml:space="preserve"> include any inflation or other changes to funding as this is </t>
    </r>
    <r>
      <rPr>
        <b/>
        <sz val="10"/>
        <rFont val="Arial"/>
        <family val="2"/>
      </rPr>
      <t>unknown</t>
    </r>
    <r>
      <rPr>
        <sz val="10"/>
        <rFont val="Arial"/>
        <family val="2"/>
      </rPr>
      <t>.</t>
    </r>
  </si>
  <si>
    <t>I01 Teachers Pay &amp; Pension Grants</t>
  </si>
  <si>
    <t>I03 High Needs Top-up</t>
  </si>
  <si>
    <t>I05 Pupil Premium</t>
  </si>
  <si>
    <t xml:space="preserve">TOTAL REVENUE INCOME ("TRI") </t>
  </si>
  <si>
    <t>This is Total 'Grant Funding' plus Total 'Self-Generated Income'.</t>
  </si>
  <si>
    <t>STAFF COSTS</t>
  </si>
  <si>
    <t>E01 to E07</t>
  </si>
  <si>
    <t>E08-E11 Indirect Employee Cost</t>
  </si>
  <si>
    <t>NON-STAFFING COSTS</t>
  </si>
  <si>
    <t>Shows the expected surplus (Schools may be used to calling this the "Contingency" for the current year) or deficit position at the year end (calculated automatically).</t>
  </si>
  <si>
    <t>STAFFING METRICS</t>
  </si>
  <si>
    <t xml:space="preserve">The Integrated Curriculum and Financial Planning methodology ("ICFP") includes 12 metrics that are useful for monitoring the financial resilience of a School's budget and 3 year plans.  We have included some here that can be directly generated from the budget plan/CFR report.  </t>
  </si>
  <si>
    <t>The metrics are a useful starting point for discussion and a tool to enable a school to ensure its financial resilience.  It may be helpful to download historic data for the School from the Benchmarking Website and track the trend over the last 5 years.</t>
  </si>
  <si>
    <t>The following data is used for the metrics:</t>
  </si>
  <si>
    <r>
      <rPr>
        <b/>
        <sz val="10"/>
        <color theme="1"/>
        <rFont val="Calibri"/>
        <family val="2"/>
        <scheme val="minor"/>
      </rPr>
      <t xml:space="preserve">"TRI" </t>
    </r>
    <r>
      <rPr>
        <sz val="10"/>
        <color theme="1"/>
        <rFont val="Calibri"/>
        <family val="2"/>
        <scheme val="minor"/>
      </rPr>
      <t xml:space="preserve">Total Revenue Income </t>
    </r>
  </si>
  <si>
    <t>All the CFR "I" codes, ie Total Grant Funding + Total Self-Generated Income</t>
  </si>
  <si>
    <r>
      <t xml:space="preserve">"TTC"  </t>
    </r>
    <r>
      <rPr>
        <sz val="10"/>
        <color theme="1"/>
        <rFont val="Calibri"/>
        <family val="2"/>
        <scheme val="minor"/>
      </rPr>
      <t>Total Teaching Staff Costs</t>
    </r>
  </si>
  <si>
    <t>E01 + E02 + E26 + any teaching staff costs included in another CFR code (eg an external head; language teachers under E28).  Teaching staff costs includes non-classroom based teachers (eg leadership).</t>
  </si>
  <si>
    <r>
      <rPr>
        <b/>
        <sz val="10"/>
        <color theme="1"/>
        <rFont val="Calibri"/>
        <family val="2"/>
        <scheme val="minor"/>
      </rPr>
      <t xml:space="preserve">"CSC" </t>
    </r>
    <r>
      <rPr>
        <sz val="10"/>
        <color theme="1"/>
        <rFont val="Calibri"/>
        <family val="2"/>
        <scheme val="minor"/>
      </rPr>
      <t>Curriculum Staff Costs</t>
    </r>
  </si>
  <si>
    <t>E03, ie the costs of TAs and HLTAs.</t>
  </si>
  <si>
    <r>
      <t xml:space="preserve">"NCSC"  </t>
    </r>
    <r>
      <rPr>
        <sz val="10"/>
        <color theme="1"/>
        <rFont val="Calibri"/>
        <family val="2"/>
        <scheme val="minor"/>
      </rPr>
      <t>Non-Curriculum Staff Costs</t>
    </r>
  </si>
  <si>
    <t>E04 + E05 + E06 + E07.  Where services are externally contracted (eg cleaning, catering, etc), include the labour cost under NCSC.</t>
  </si>
  <si>
    <r>
      <t xml:space="preserve">TTC + CSC + NCSC (ie E01 to E11 + E26).  You could also make adjustments for staff costs included in cleaning, catering contracts, etc and any external teachers under E28.  Or you may want to compare this to Total Staff Pay costs (ie E01 to E07 + E26).  </t>
    </r>
    <r>
      <rPr>
        <b/>
        <sz val="10"/>
        <color theme="1"/>
        <rFont val="Calibri"/>
        <family val="2"/>
        <scheme val="minor"/>
      </rPr>
      <t>Ensure Governors are aware of how this has been calculated.</t>
    </r>
  </si>
  <si>
    <t>Benchmarks</t>
  </si>
  <si>
    <t>Total Teaching Costs</t>
  </si>
  <si>
    <t>Curriculum Staff Costs</t>
  </si>
  <si>
    <t>Governors Sign-off</t>
  </si>
  <si>
    <t>Uncommitted Balances</t>
  </si>
  <si>
    <t>Committed Balances</t>
  </si>
  <si>
    <t>Should agree to Balance Control Mechanism submission</t>
  </si>
  <si>
    <t>COMMITTED BALANCES</t>
  </si>
  <si>
    <t>SDP Reference</t>
  </si>
  <si>
    <t>Expected Yrs of project</t>
  </si>
  <si>
    <t>eg E19</t>
  </si>
  <si>
    <t>eg E21</t>
  </si>
  <si>
    <t>E</t>
  </si>
  <si>
    <t>eg IT Project</t>
  </si>
  <si>
    <t>Library Project</t>
  </si>
  <si>
    <t>etc</t>
  </si>
  <si>
    <t>Please refer to the DfE's Consistent Financial Reporting Framework for appropriate use of Committed Balances.</t>
  </si>
  <si>
    <t>Committed Balances should tie into the School Development Plan.</t>
  </si>
  <si>
    <t>This might include:</t>
  </si>
  <si>
    <t>Specific grants carried forward from one financial year to the next (particularly when they relate to an academic year) eg Pupil Premium, Coronavirus Catch-up Funding, etc</t>
  </si>
  <si>
    <t>A planned investment projects, eg IT investment, improvements to the site and buildings, etc.  These projects should be specifically agreed in the School Development Plan and include a start date and expected time to completion</t>
  </si>
  <si>
    <t>Significant and known short-term changes to pupil numbers (eg Garrison changes)</t>
  </si>
  <si>
    <t>Staffing - only where there are specific short-term and one-off costs in response to needs identified by Ofsted or as a result of staff restructuring.</t>
  </si>
  <si>
    <t>Significant changes should be linked to the School Development plan or Asset Management Plan - include a reference ("SDP"; "AMP"; date of Governors meeting) in Column U.</t>
  </si>
  <si>
    <t>The 'Notes' cells must be used to show detail of any significant changes year on year.</t>
  </si>
  <si>
    <r>
      <t>Indirect Employee Costs are</t>
    </r>
    <r>
      <rPr>
        <b/>
        <sz val="10"/>
        <rFont val="Arial"/>
        <family val="2"/>
      </rPr>
      <t xml:space="preserve"> NOT</t>
    </r>
    <r>
      <rPr>
        <sz val="10"/>
        <rFont val="Arial"/>
        <family val="2"/>
      </rPr>
      <t xml:space="preserve"> generated by the Salary Commitment Tool.  Please enter the costs directly into the yellow cells of the plan.</t>
    </r>
  </si>
  <si>
    <t>E Budget</t>
  </si>
  <si>
    <t>These totals calculate from the 'E Budget' tab.</t>
  </si>
  <si>
    <t>DfE Benchmark to be below 78% (Primary); 75% (Secondary)</t>
  </si>
  <si>
    <t>DfE Benchmark to be below 49% (Primary); 54% (Secondary)</t>
  </si>
  <si>
    <t>[comments on significant changes]</t>
  </si>
  <si>
    <t>Education Support Staff</t>
  </si>
  <si>
    <t>Admin and Clerical</t>
  </si>
  <si>
    <r>
      <rPr>
        <b/>
        <sz val="10"/>
        <color theme="1"/>
        <rFont val="Calibri"/>
        <family val="2"/>
        <scheme val="minor"/>
      </rPr>
      <t xml:space="preserve">78% </t>
    </r>
    <r>
      <rPr>
        <sz val="10"/>
        <color theme="1"/>
        <rFont val="Calibri"/>
        <family val="2"/>
        <scheme val="minor"/>
      </rPr>
      <t xml:space="preserve">for Primary schools; </t>
    </r>
    <r>
      <rPr>
        <b/>
        <sz val="10"/>
        <color theme="1"/>
        <rFont val="Calibri"/>
        <family val="2"/>
        <scheme val="minor"/>
      </rPr>
      <t xml:space="preserve">75% </t>
    </r>
    <r>
      <rPr>
        <sz val="10"/>
        <color theme="1"/>
        <rFont val="Calibri"/>
        <family val="2"/>
        <scheme val="minor"/>
      </rPr>
      <t xml:space="preserve">for secondaries.  Any higher, and the school may struggle to cover its fixed costs as well as invest in longer term resources, eg buildings, IT, etc. </t>
    </r>
  </si>
  <si>
    <r>
      <t>Primary Schools</t>
    </r>
    <r>
      <rPr>
        <b/>
        <sz val="10"/>
        <color theme="1"/>
        <rFont val="Calibri"/>
        <family val="2"/>
        <scheme val="minor"/>
      </rPr>
      <t xml:space="preserve"> less than 50%</t>
    </r>
    <r>
      <rPr>
        <sz val="10"/>
        <color theme="1"/>
        <rFont val="Calibri"/>
        <family val="2"/>
        <scheme val="minor"/>
      </rPr>
      <t xml:space="preserve"> of TRI; Secondary Schools may find they spend slightly more. </t>
    </r>
  </si>
  <si>
    <r>
      <t>Primary Schools</t>
    </r>
    <r>
      <rPr>
        <b/>
        <sz val="10"/>
        <color theme="1"/>
        <rFont val="Calibri"/>
        <family val="2"/>
        <scheme val="minor"/>
      </rPr>
      <t xml:space="preserve">  less than 15%</t>
    </r>
    <r>
      <rPr>
        <sz val="10"/>
        <color theme="1"/>
        <rFont val="Calibri"/>
        <family val="2"/>
        <scheme val="minor"/>
      </rPr>
      <t xml:space="preserve"> of TRI;  Secondary Schools</t>
    </r>
    <r>
      <rPr>
        <b/>
        <sz val="10"/>
        <color theme="1"/>
        <rFont val="Calibri"/>
        <family val="2"/>
        <scheme val="minor"/>
      </rPr>
      <t xml:space="preserve"> less than 12%.  </t>
    </r>
  </si>
  <si>
    <t>Years 1 and 2</t>
  </si>
  <si>
    <t>Years 1 and 2 must balance or at least be break-even.  If not, you will need to contact Bursar Support who will then follow up with details of the Deficit Application process.</t>
  </si>
  <si>
    <r>
      <t xml:space="preserve">Please use Bursar Support's </t>
    </r>
    <r>
      <rPr>
        <b/>
        <sz val="10"/>
        <rFont val="Arial"/>
        <family val="2"/>
      </rPr>
      <t>Salary Spreadsheet</t>
    </r>
    <r>
      <rPr>
        <sz val="10"/>
        <rFont val="Arial"/>
        <family val="2"/>
      </rPr>
      <t xml:space="preserve"> to calculate employee costs:  Totals are shown on the 'Salaries' tab of the tool (ensure the drop down box in A1 is set to 'TOTAL'); on the 'Year 2' and 'Year 3' tabs an uplift of </t>
    </r>
    <r>
      <rPr>
        <b/>
        <sz val="10"/>
        <rFont val="Arial"/>
        <family val="2"/>
      </rPr>
      <t>0% is acceptable to apply no inflationary increase, but a % uplift of 1-3% can be applied  (</t>
    </r>
    <r>
      <rPr>
        <sz val="10"/>
        <rFont val="Arial"/>
        <family val="2"/>
      </rPr>
      <t>depending on what is affordable) (cells CD2, CD3 and CH2 for Year 2; cells CF2, CF3 and CJ2 for Year 3).  Input the totals generated directly into the yellow cells on the face of the plan.</t>
    </r>
  </si>
  <si>
    <t>2025/26</t>
  </si>
  <si>
    <t xml:space="preserve">Budget Share </t>
  </si>
  <si>
    <t>Early Years Funding (2yrs, 3&amp;4 yrs)</t>
  </si>
  <si>
    <t>MSAG 23/24</t>
  </si>
  <si>
    <t>Other Government Grants</t>
  </si>
  <si>
    <t>I07</t>
  </si>
  <si>
    <t>Please include notes re assumptions used and any differences between the 3 years in Column U</t>
  </si>
  <si>
    <t>The DfE views a school as a single entity (ie B and E budget combined).  Any information held on eg the benchmarking website will relate to both cost centres. Please complete the separate 'E budget' tab if you have one.</t>
  </si>
  <si>
    <r>
      <t>Column I '</t>
    </r>
    <r>
      <rPr>
        <b/>
        <sz val="10"/>
        <rFont val="Arial"/>
        <family val="2"/>
      </rPr>
      <t>Projected Outturn</t>
    </r>
    <r>
      <rPr>
        <sz val="10"/>
        <rFont val="Arial"/>
        <family val="2"/>
      </rPr>
      <t>' does not need to be completed on submission.  It should be used as a working document throughout the year and the 'Projected Outturn' column should reflect any significant changes.  Rationale and detail should  be entered into the 'Notes' cells.</t>
    </r>
  </si>
  <si>
    <t>GRANT FUNDING</t>
  </si>
  <si>
    <t>I01 Budget Share</t>
  </si>
  <si>
    <r>
      <t xml:space="preserve">Adjust for any changes in relevant pupil numbers (ie </t>
    </r>
    <r>
      <rPr>
        <b/>
        <sz val="10"/>
        <rFont val="Arial"/>
        <family val="2"/>
      </rPr>
      <t>current</t>
    </r>
    <r>
      <rPr>
        <sz val="10"/>
        <rFont val="Arial"/>
        <family val="2"/>
      </rPr>
      <t xml:space="preserve"> £ per pupil x school estimate of pupil numbers) - include details in the 'Notes' column.</t>
    </r>
  </si>
  <si>
    <t>I18C Recovery Premium</t>
  </si>
  <si>
    <t>I18C School-led tutoring</t>
  </si>
  <si>
    <t>SELF-GENERATED INCOME</t>
  </si>
  <si>
    <r>
      <t>Notes</t>
    </r>
    <r>
      <rPr>
        <b/>
        <i/>
        <sz val="9"/>
        <rFont val="Arial"/>
        <family val="2"/>
      </rPr>
      <t xml:space="preserve"> </t>
    </r>
    <r>
      <rPr>
        <i/>
        <sz val="9"/>
        <rFont val="Arial"/>
        <family val="2"/>
      </rPr>
      <t>(re assumptions and changes between years)</t>
    </r>
  </si>
  <si>
    <t>CURRIC SUPPORT STAFF COSTS (E03) / TRI</t>
  </si>
  <si>
    <t>Include assumptions and differences between the years in the 'Notes' column.  Do not use donations as a balancing figure.</t>
  </si>
  <si>
    <t>EXPENDITURE</t>
  </si>
  <si>
    <r>
      <t xml:space="preserve">The 3 year plan should include </t>
    </r>
    <r>
      <rPr>
        <b/>
        <i/>
        <sz val="10"/>
        <rFont val="Arial"/>
        <family val="2"/>
      </rPr>
      <t>all increments</t>
    </r>
    <r>
      <rPr>
        <sz val="10"/>
        <rFont val="Arial"/>
        <family val="2"/>
      </rPr>
      <t xml:space="preserve"> and expected staff changes but an inflationary increase is not needed, unless you can afford it (1-3%). Ensure Governor are aware of your methodology by including details in the 'Notes' cells.  Funding has not been inflated.</t>
    </r>
  </si>
  <si>
    <t>Expenditure in Years 1-3, please enter the costs directly into the yellow cells of the plan.  Inflationary increases are not required as funding has not been inflated.  However included any increases due to NOR changes, SDP plans, etc.</t>
  </si>
  <si>
    <t xml:space="preserve">E BUDGET </t>
  </si>
  <si>
    <t xml:space="preserve">SURPLUS/(DEFICIT) POSITION </t>
  </si>
  <si>
    <t>b/f Surplus/ (deficit)</t>
  </si>
  <si>
    <t>In year balance</t>
  </si>
  <si>
    <t>Surplus/ (deficit) at YE</t>
  </si>
  <si>
    <t>Premises Related Costs (not E16 &amp; E17)</t>
  </si>
  <si>
    <t>Rates</t>
  </si>
  <si>
    <t>E17</t>
  </si>
  <si>
    <t>Year 1</t>
  </si>
  <si>
    <t>Prior Year</t>
  </si>
  <si>
    <t>Total YE balance (B + E)</t>
  </si>
  <si>
    <t>at its meeting of</t>
  </si>
  <si>
    <t>Signed (Chair of Governors):</t>
  </si>
  <si>
    <t>Printed (Chair of Governors):</t>
  </si>
  <si>
    <t>23/24 onwards does not include rates funding.</t>
  </si>
  <si>
    <t>CI01</t>
  </si>
  <si>
    <t>CI03</t>
  </si>
  <si>
    <t>CI04</t>
  </si>
  <si>
    <t>Capital Income</t>
  </si>
  <si>
    <t>Voluntary or Private Income</t>
  </si>
  <si>
    <t>Direct Revenue Financing</t>
  </si>
  <si>
    <t>CE01</t>
  </si>
  <si>
    <t>CE02</t>
  </si>
  <si>
    <t>CE03</t>
  </si>
  <si>
    <t>CE04</t>
  </si>
  <si>
    <t>New construction, conversion, renovation</t>
  </si>
  <si>
    <t>Vehicles, plant, equipment &amp; machinery</t>
  </si>
  <si>
    <t>ICT</t>
  </si>
  <si>
    <t xml:space="preserve">Capital Expenditure </t>
  </si>
  <si>
    <t xml:space="preserve">In-Year Balance  </t>
  </si>
  <si>
    <t>Acquisition of land and existing buildings</t>
  </si>
  <si>
    <t>Notes Y1</t>
  </si>
  <si>
    <t>Notes Y2</t>
  </si>
  <si>
    <t>Notes Y3</t>
  </si>
  <si>
    <t>= B4 above</t>
  </si>
  <si>
    <t>YEAR-END BALANCE</t>
  </si>
  <si>
    <t>In-Year Balance (TRI less Exp)</t>
  </si>
  <si>
    <t>Max:  Secondary 5% of TRI; Primary 8% of TRI</t>
  </si>
  <si>
    <t>ANALYSIS OF REVENUE BALANCES</t>
  </si>
  <si>
    <t>2026/27</t>
  </si>
  <si>
    <t>NOR - Nursery / RU / 6th Form</t>
  </si>
  <si>
    <t>Up to 20/21 only. Nurseries up to 22/23 only, Special schls up to 23/24 only</t>
  </si>
  <si>
    <t>Up to 22/23 only. Nurseries up to 23/24 only</t>
  </si>
  <si>
    <t>Up to 23/24 only.</t>
  </si>
  <si>
    <t>TPAG 23/24 &amp; 24/25 (Teachers Pay Additional Grant)</t>
  </si>
  <si>
    <t>Up to 24/25 only.</t>
  </si>
  <si>
    <t>I02</t>
  </si>
  <si>
    <t>ESFA Funding for Sixth Form</t>
  </si>
  <si>
    <t>Sixth Form only</t>
  </si>
  <si>
    <t>Up to Aug 2024 only.</t>
  </si>
  <si>
    <t>22/23 Change in Rates - schools no longer receive funding or cost except for Nurseries</t>
  </si>
  <si>
    <r>
      <t>Future years can be based on either Y1 '</t>
    </r>
    <r>
      <rPr>
        <b/>
        <sz val="10"/>
        <rFont val="Arial"/>
        <family val="2"/>
      </rPr>
      <t>Current Budget</t>
    </r>
    <r>
      <rPr>
        <sz val="10"/>
        <rFont val="Arial"/>
        <family val="2"/>
      </rPr>
      <t>' or Y1 '</t>
    </r>
    <r>
      <rPr>
        <b/>
        <sz val="10"/>
        <rFont val="Arial"/>
        <family val="2"/>
      </rPr>
      <t>Projected Outturn</t>
    </r>
    <r>
      <rPr>
        <sz val="10"/>
        <rFont val="Arial"/>
        <family val="2"/>
      </rPr>
      <t xml:space="preserve">' by using the </t>
    </r>
    <r>
      <rPr>
        <b/>
        <sz val="10"/>
        <rFont val="Arial"/>
        <family val="2"/>
      </rPr>
      <t xml:space="preserve">purple drop-down box </t>
    </r>
    <r>
      <rPr>
        <sz val="10"/>
        <rFont val="Arial"/>
        <family val="2"/>
      </rPr>
      <t>(cell H2).  'Current Budget' ( column H) should be completed for initial submission; 'Projected Outturn' (Column I) should be completed during the year.  Use the 3 year plan as a working document, updating for significant changes eg 6 month and 9 month budget monitoring.</t>
    </r>
  </si>
  <si>
    <t>We have included 2 prior years on the template as it is helpful for Governors to see historic trends. Complete column D and F per the final (p13) CFR report.</t>
  </si>
  <si>
    <t>I.e., TRI less expenditure</t>
  </si>
  <si>
    <t>Teachers Pension Grant - Post 16 &amp; TPECG 2024</t>
  </si>
  <si>
    <t>2027/28</t>
  </si>
  <si>
    <t>24/25 only.</t>
  </si>
  <si>
    <t>Core Schools Budget Grant (CSBG)</t>
  </si>
  <si>
    <t>Early Years Budget Grant (EYBG)</t>
  </si>
  <si>
    <t>Supplementary Grant 22/23 &amp; 23/24</t>
  </si>
  <si>
    <t>Post 16 only.  TPECG 2024 upto 24/25 only</t>
  </si>
  <si>
    <t>National Insurance Grant 25/26</t>
  </si>
  <si>
    <t>Wraparound Childcare Programme</t>
  </si>
  <si>
    <t>Breakfast Club - Only use if applied for &amp; accepted</t>
  </si>
  <si>
    <t>Early Years Funding (9 months to 2yrs)</t>
  </si>
  <si>
    <t>These were rolled into AWPU in 22-23 for most schools other than Special Schools and Nursery Schools/classes.  The grants no longer exist separately for any school in 23-24. TPAG &amp; TPECG 2024 rolled into AWPU in 2025/26.</t>
  </si>
  <si>
    <t>I01 Wraparound Childcare Programme</t>
  </si>
  <si>
    <t>I01 National Insurance Grant</t>
  </si>
  <si>
    <t>Discontinued after academic year 23-24.  Do not use in Years 1 - 5.</t>
  </si>
  <si>
    <t>Year 2</t>
  </si>
  <si>
    <t>Year 3</t>
  </si>
  <si>
    <t>Projected Outturn</t>
  </si>
  <si>
    <t>STAFFING RATIOS</t>
  </si>
  <si>
    <r>
      <rPr>
        <b/>
        <sz val="11"/>
        <color theme="1"/>
        <rFont val="Calibri"/>
        <family val="2"/>
        <scheme val="minor"/>
      </rPr>
      <t>PUPIL TEACHER RATIO</t>
    </r>
    <r>
      <rPr>
        <sz val="11"/>
        <color theme="1"/>
        <rFont val="Calibri"/>
        <family val="2"/>
        <scheme val="minor"/>
      </rPr>
      <t xml:space="preserve"> (NOR/FTE Teachers)</t>
    </r>
  </si>
  <si>
    <r>
      <rPr>
        <b/>
        <sz val="11"/>
        <color theme="1"/>
        <rFont val="Calibri"/>
        <family val="2"/>
        <scheme val="minor"/>
      </rPr>
      <t>TEACHER CONTACT RATIO</t>
    </r>
    <r>
      <rPr>
        <sz val="11"/>
        <color theme="1"/>
        <rFont val="Calibri"/>
        <family val="2"/>
        <scheme val="minor"/>
      </rPr>
      <t xml:space="preserve"> (No of classes/FTE Teachers)</t>
    </r>
  </si>
  <si>
    <r>
      <rPr>
        <b/>
        <sz val="11"/>
        <color theme="1"/>
        <rFont val="Calibri"/>
        <family val="2"/>
        <scheme val="minor"/>
      </rPr>
      <t>AVERAGE TEACHER COST</t>
    </r>
    <r>
      <rPr>
        <sz val="11"/>
        <color theme="1"/>
        <rFont val="Calibri"/>
        <family val="2"/>
        <scheme val="minor"/>
      </rPr>
      <t xml:space="preserve"> (Total Teacher Cost/FTE Teachers)</t>
    </r>
  </si>
  <si>
    <r>
      <rPr>
        <b/>
        <sz val="11"/>
        <color theme="1"/>
        <rFont val="Calibri"/>
        <family val="2"/>
        <scheme val="minor"/>
      </rPr>
      <t>AVERAGE CLASS SIZE</t>
    </r>
    <r>
      <rPr>
        <sz val="11"/>
        <color theme="1"/>
        <rFont val="Calibri"/>
        <family val="2"/>
        <scheme val="minor"/>
      </rPr>
      <t xml:space="preserve"> (NOR/No of classes)</t>
    </r>
  </si>
  <si>
    <t>**  See 'Notes' tab for benchmarks</t>
  </si>
  <si>
    <t>DATA</t>
  </si>
  <si>
    <t>NOR (main school)</t>
  </si>
  <si>
    <t>Teachers FTE (main school)</t>
  </si>
  <si>
    <t>Teachers FTE (whole school incl Nursery, RU, etc)</t>
  </si>
  <si>
    <t>No of Classes (main school)</t>
  </si>
  <si>
    <t>SBSG (Schools Budget Support Grant)</t>
  </si>
  <si>
    <t>2028/29</t>
  </si>
  <si>
    <t>THREE YEAR BUDGET PLAN 2026/29</t>
  </si>
  <si>
    <t>25/26 only.</t>
  </si>
  <si>
    <t>School 3 Year Budget Plan to be returned to BST by 31 May 2026</t>
  </si>
  <si>
    <t>Include breakfast club if applied for and accepted</t>
  </si>
  <si>
    <t>Guidance Notes for Three Year Budget Plan 2026-29</t>
  </si>
  <si>
    <t>Please include figures for the census relating to the budget plan (eg Oct 25 census for 2026/27; forecast Oct 26 census for 2027/28, etc) - main school figures in Row 5; Nursery / RU / 6th Form in Row 6.</t>
  </si>
  <si>
    <t>Prior Years 2024-25 and 2025-26</t>
  </si>
  <si>
    <t>2026-27</t>
  </si>
  <si>
    <t xml:space="preserve">Complete column H per 2026/27 Annual Budget Plan. </t>
  </si>
  <si>
    <t>Use the 2026/27 Budget Notification spreadsheet to calculate any adjustments due to NOR changes for Years 2 and 3.  Please include rationale for any adjustments in the 'Notes' cell.</t>
  </si>
  <si>
    <t>I06 PE Grant</t>
  </si>
  <si>
    <t>I06 UIFSM</t>
  </si>
  <si>
    <t>Not yet confirmed for academic year 26-27.  Assume funding is calculated as in PYs (adjust for NOR changes).  Ensure use is in line with up to date guidance (no capital) and corresponding expenditure has been included.</t>
  </si>
  <si>
    <t>Ensure that funding matches expenditure (funding currently at £2.61/meal, less than expected meal price increase).  NB UIFSM does not cover meals for actual FSM children in infant classes.</t>
  </si>
  <si>
    <t>I06 Other Government Grants</t>
  </si>
  <si>
    <t>Include if you were part of the programme.</t>
  </si>
  <si>
    <t>Rolled into AWPU in 26-27.  Grant for 2025-26 only.</t>
  </si>
  <si>
    <t>Should be estimated using information from the Finance team.  Adjustments for Years 2 &amp; 3 should be based on school's knowledge of existing pupils - include details in the 'Notes' column.</t>
  </si>
  <si>
    <t>I01 Schools Budget Support Grant (SBSG)</t>
  </si>
  <si>
    <t>NOR - Main School (Oct 23/24/25/26/27)</t>
  </si>
  <si>
    <t>- 26/27 Projected Outturn, select this option from the drop-down menu in cell H2 if you are using it as a working document throughout the year.</t>
  </si>
  <si>
    <t>- Year 2 is 2027/28 (the b/f from 26/27 will be per the budget plan if 'Current Year' is selected in the purple box H2, or per the 'Projected Outturn' if selected)</t>
  </si>
  <si>
    <t>Shows the brought forward position from the previous year - input for the beginning of 24/25 and then calculated automatically</t>
  </si>
  <si>
    <r>
      <t xml:space="preserve">Please ensure that the plan is discussed by the Governors at FGB and signed off by the Chair of Governors (FGB Sign-off tab) before submitting a copy to Bursar Support by </t>
    </r>
    <r>
      <rPr>
        <b/>
        <sz val="10"/>
        <rFont val="Arial"/>
        <family val="2"/>
      </rPr>
      <t>31 May 2026</t>
    </r>
  </si>
  <si>
    <t>2026-29</t>
  </si>
  <si>
    <t>Balances at 1.4.26</t>
  </si>
  <si>
    <t>Costs in 2026-27 Budget Plan</t>
  </si>
  <si>
    <t>At 1.4.26</t>
  </si>
  <si>
    <t>c/f at 31.3.27</t>
  </si>
  <si>
    <t>CAPITAL BUDGET PLAN 2026/29</t>
  </si>
  <si>
    <t>Self-generated Income Assumptions</t>
  </si>
  <si>
    <t>Timeframe</t>
  </si>
  <si>
    <t>THREE YEAR E BUDGET PLAN 2026/29</t>
  </si>
  <si>
    <t>Deficit Recovery Year</t>
  </si>
  <si>
    <t>HOLY TRINITY SUNNINGDALE</t>
  </si>
  <si>
    <t>FAWB</t>
  </si>
  <si>
    <t>FAWE</t>
  </si>
  <si>
    <t>Deficit Year 1</t>
  </si>
  <si>
    <t>Deficit Year 2</t>
  </si>
  <si>
    <t>Deficit Year 3</t>
  </si>
  <si>
    <t>Deficit Year 4</t>
  </si>
  <si>
    <t>Deficit Year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</si>
</sst>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0.00_-;\-&quot;£&quot;* #,##0.00_-;_-&quot;£&quot;* &quot;-&quot;??_-;_-@_-"/>
    <numFmt numFmtId="43" formatCode="_-* #,##0.00_-;\-* #,##0.00_-;_-* &quot;-&quot;??_-;_-@_-"/>
    <numFmt numFmtId="164" formatCode="#,##0;[Red]\(#,##0\)"/>
    <numFmt numFmtId="165" formatCode="#,##0.0;[Red]\(#,##0.0\)"/>
    <numFmt numFmtId="166" formatCode="0.0%"/>
    <numFmt numFmtId="167" formatCode="#,##0.000;[Red]\(#,##0.000\)"/>
    <numFmt numFmtId="168" formatCode="#,##0.00;[Red]\(#,##0.00\)"/>
    <numFmt numFmtId="169" formatCode="_-&quot;£&quot;* #,##0_-;\-&quot;£&quot;* #,##0_-;_-&quot;£&quot;* &quot;-&quot;??_-;_-@_-"/>
  </numFmts>
  <fonts count="44" x14ac:knownFonts="1">
    <font>
      <sz val="11"/>
      <color theme="1"/>
      <name val="Calibri"/>
      <family val="2"/>
      <scheme val="minor"/>
    </font>
    <font>
      <sz val="11"/>
      <color theme="1"/>
      <name val="Calibri"/>
      <family val="2"/>
      <scheme val="minor"/>
    </font>
    <font>
      <b/>
      <sz val="11"/>
      <color rgb="FFFA7D00"/>
      <name val="Calibri"/>
      <family val="2"/>
      <scheme val="minor"/>
    </font>
    <font>
      <sz val="11"/>
      <color rgb="FFFF0000"/>
      <name val="Calibri"/>
      <family val="2"/>
      <scheme val="minor"/>
    </font>
    <font>
      <b/>
      <sz val="12"/>
      <name val="Arial"/>
      <family val="2"/>
    </font>
    <font>
      <b/>
      <u/>
      <sz val="12"/>
      <name val="Arial"/>
      <family val="2"/>
    </font>
    <font>
      <sz val="12"/>
      <name val="Arial"/>
      <family val="2"/>
    </font>
    <font>
      <b/>
      <sz val="11"/>
      <name val="Calibri"/>
      <family val="2"/>
      <scheme val="minor"/>
    </font>
    <font>
      <b/>
      <sz val="10"/>
      <name val="Arial"/>
      <family val="2"/>
    </font>
    <font>
      <b/>
      <sz val="10"/>
      <color rgb="FFFF0000"/>
      <name val="Arial"/>
      <family val="2"/>
    </font>
    <font>
      <sz val="9"/>
      <name val="Arial"/>
      <family val="2"/>
    </font>
    <font>
      <b/>
      <sz val="9"/>
      <name val="Arial"/>
      <family val="2"/>
    </font>
    <font>
      <sz val="10"/>
      <name val="Arial"/>
      <family val="2"/>
    </font>
    <font>
      <i/>
      <sz val="10"/>
      <name val="Arial"/>
      <family val="2"/>
    </font>
    <font>
      <i/>
      <sz val="9"/>
      <name val="Arial"/>
      <family val="2"/>
    </font>
    <font>
      <b/>
      <sz val="12"/>
      <color rgb="FFFF0000"/>
      <name val="Calibri"/>
      <family val="2"/>
      <scheme val="minor"/>
    </font>
    <font>
      <b/>
      <i/>
      <sz val="10"/>
      <name val="Arial"/>
      <family val="2"/>
    </font>
    <font>
      <b/>
      <i/>
      <sz val="10"/>
      <color indexed="48"/>
      <name val="Arial"/>
      <family val="2"/>
    </font>
    <font>
      <i/>
      <sz val="10"/>
      <color indexed="48"/>
      <name val="Arial"/>
      <family val="2"/>
    </font>
    <font>
      <b/>
      <sz val="10"/>
      <color indexed="9"/>
      <name val="Arial"/>
      <family val="2"/>
    </font>
    <font>
      <sz val="10"/>
      <color indexed="9"/>
      <name val="Arial"/>
      <family val="2"/>
    </font>
    <font>
      <sz val="11"/>
      <name val="Arial"/>
      <family val="2"/>
    </font>
    <font>
      <b/>
      <sz val="11"/>
      <name val="Arial"/>
      <family val="2"/>
    </font>
    <font>
      <b/>
      <i/>
      <sz val="9"/>
      <name val="Arial"/>
      <family val="2"/>
    </font>
    <font>
      <b/>
      <sz val="11"/>
      <color theme="1"/>
      <name val="Calibri"/>
      <family val="2"/>
      <scheme val="minor"/>
    </font>
    <font>
      <sz val="12"/>
      <name val="Times New Roman"/>
      <family val="1"/>
    </font>
    <font>
      <b/>
      <u/>
      <sz val="10"/>
      <name val="Arial"/>
      <family val="2"/>
    </font>
    <font>
      <b/>
      <sz val="10"/>
      <color theme="1"/>
      <name val="Calibri"/>
      <family val="2"/>
      <scheme val="minor"/>
    </font>
    <font>
      <sz val="10"/>
      <color theme="1"/>
      <name val="Calibri"/>
      <family val="2"/>
      <scheme val="minor"/>
    </font>
    <font>
      <sz val="14"/>
      <color theme="1"/>
      <name val="Calibri"/>
      <family val="2"/>
      <scheme val="minor"/>
    </font>
    <font>
      <sz val="12"/>
      <color theme="1"/>
      <name val="Calibri"/>
      <family val="2"/>
      <scheme val="minor"/>
    </font>
    <font>
      <b/>
      <i/>
      <sz val="10"/>
      <color theme="1"/>
      <name val="Calibri"/>
      <family val="2"/>
      <scheme val="minor"/>
    </font>
    <font>
      <sz val="10"/>
      <color rgb="FFFF0000"/>
      <name val="Arial"/>
      <family val="2"/>
    </font>
    <font>
      <sz val="9"/>
      <color theme="1"/>
      <name val="Calibri"/>
      <family val="2"/>
      <scheme val="minor"/>
    </font>
    <font>
      <i/>
      <sz val="11"/>
      <color theme="1"/>
      <name val="Calibri"/>
      <family val="2"/>
      <scheme val="minor"/>
    </font>
    <font>
      <sz val="8"/>
      <name val="Calibri"/>
      <family val="2"/>
      <scheme val="minor"/>
    </font>
    <font>
      <i/>
      <sz val="10"/>
      <color theme="1"/>
      <name val="Calibri"/>
      <family val="2"/>
      <scheme val="minor"/>
    </font>
    <font>
      <i/>
      <sz val="12"/>
      <name val="Arial"/>
      <family val="2"/>
    </font>
    <font>
      <b/>
      <i/>
      <sz val="11"/>
      <name val="Arial"/>
      <family val="2"/>
    </font>
    <font>
      <i/>
      <sz val="11"/>
      <name val="Arial"/>
      <family val="2"/>
    </font>
    <font>
      <b/>
      <sz val="12"/>
      <color theme="1"/>
      <name val="Calibri"/>
      <family val="2"/>
      <scheme val="minor"/>
    </font>
    <font>
      <b/>
      <sz val="16"/>
      <color theme="1"/>
      <name val="Calibri"/>
      <family val="2"/>
      <scheme val="minor"/>
    </font>
    <font>
      <b/>
      <i/>
      <sz val="11"/>
      <color theme="1"/>
      <name val="Calibri"/>
      <family val="2"/>
      <scheme val="minor"/>
    </font>
    <font>
      <b/>
      <u/>
      <sz val="11"/>
      <color theme="1"/>
      <name val="Calibri"/>
      <family val="2"/>
      <scheme val="minor"/>
    </font>
  </fonts>
  <fills count="17">
    <fill>
      <patternFill patternType="none"/>
    </fill>
    <fill>
      <patternFill patternType="gray125"/>
    </fill>
    <fill>
      <patternFill patternType="solid">
        <fgColor rgb="FFF2F2F2"/>
      </patternFill>
    </fill>
    <fill>
      <patternFill patternType="solid">
        <fgColor rgb="FFFFFF00"/>
        <bgColor indexed="64"/>
      </patternFill>
    </fill>
    <fill>
      <patternFill patternType="solid">
        <fgColor theme="0" tint="-4.9989318521683403E-2"/>
        <bgColor indexed="64"/>
      </patternFill>
    </fill>
    <fill>
      <patternFill patternType="solid">
        <fgColor rgb="FFE0C1FF"/>
        <bgColor indexed="64"/>
      </patternFill>
    </fill>
    <fill>
      <patternFill patternType="solid">
        <fgColor rgb="FFFFFF99"/>
        <bgColor indexed="64"/>
      </patternFill>
    </fill>
    <fill>
      <patternFill patternType="solid">
        <fgColor theme="0" tint="-0.14999847407452621"/>
        <bgColor indexed="64"/>
      </patternFill>
    </fill>
    <fill>
      <patternFill patternType="solid">
        <fgColor rgb="FFFFFFCC"/>
        <bgColor indexed="64"/>
      </patternFill>
    </fill>
    <fill>
      <patternFill patternType="solid">
        <fgColor indexed="43"/>
        <bgColor indexed="64"/>
      </patternFill>
    </fill>
    <fill>
      <patternFill patternType="solid">
        <fgColor rgb="FF00FF00"/>
        <bgColor indexed="64"/>
      </patternFill>
    </fill>
    <fill>
      <patternFill patternType="solid">
        <fgColor theme="0"/>
        <bgColor indexed="64"/>
      </patternFill>
    </fill>
    <fill>
      <patternFill patternType="solid">
        <fgColor rgb="FFE2E2E2"/>
        <bgColor indexed="64"/>
      </patternFill>
    </fill>
    <fill>
      <patternFill patternType="solid">
        <fgColor rgb="FFCCECFF"/>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rgb="FFECF4FA"/>
        <bgColor indexed="64"/>
      </patternFill>
    </fill>
  </fills>
  <borders count="73">
    <border>
      <left/>
      <right/>
      <top/>
      <bottom/>
      <diagonal/>
    </border>
    <border>
      <left style="thin">
        <color rgb="FF7F7F7F"/>
      </left>
      <right style="thin">
        <color rgb="FF7F7F7F"/>
      </right>
      <top style="thin">
        <color rgb="FF7F7F7F"/>
      </top>
      <bottom style="thin">
        <color rgb="FF7F7F7F"/>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
      <left/>
      <right/>
      <top/>
      <bottom style="dashed">
        <color auto="1"/>
      </bottom>
      <diagonal/>
    </border>
    <border>
      <left/>
      <right/>
      <top/>
      <bottom style="dotted">
        <color auto="1"/>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dotted">
        <color auto="1"/>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style="medium">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top/>
      <bottom style="medium">
        <color indexed="64"/>
      </bottom>
      <diagonal/>
    </border>
  </borders>
  <cellStyleXfs count="29">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2" borderId="1" applyNumberFormat="0" applyAlignment="0" applyProtection="0"/>
    <xf numFmtId="0" fontId="12" fillId="0" borderId="0"/>
    <xf numFmtId="0" fontId="12"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9"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cellStyleXfs>
  <cellXfs count="544">
    <xf numFmtId="0" fontId="0" fillId="0" borderId="0" xfId="0"/>
    <xf numFmtId="164" fontId="4" fillId="0" borderId="0" xfId="0" applyNumberFormat="1" applyFont="1"/>
    <xf numFmtId="164" fontId="5" fillId="0" borderId="0" xfId="0" applyNumberFormat="1" applyFont="1"/>
    <xf numFmtId="164" fontId="6" fillId="0" borderId="0" xfId="0" applyNumberFormat="1" applyFont="1"/>
    <xf numFmtId="164" fontId="4" fillId="0" borderId="0" xfId="0" applyNumberFormat="1" applyFont="1" applyAlignment="1">
      <alignment horizontal="right"/>
    </xf>
    <xf numFmtId="164" fontId="0" fillId="0" borderId="0" xfId="0" applyNumberFormat="1"/>
    <xf numFmtId="164" fontId="10" fillId="0" borderId="9" xfId="0" applyNumberFormat="1" applyFont="1" applyBorder="1" applyAlignment="1">
      <alignment horizontal="center" wrapText="1"/>
    </xf>
    <xf numFmtId="164" fontId="10" fillId="0" borderId="8" xfId="0" applyNumberFormat="1" applyFont="1" applyBorder="1" applyAlignment="1">
      <alignment horizontal="center" wrapText="1"/>
    </xf>
    <xf numFmtId="164" fontId="8" fillId="7" borderId="10" xfId="0" applyNumberFormat="1" applyFont="1" applyFill="1" applyBorder="1" applyAlignment="1">
      <alignment horizontal="center" vertical="center" wrapText="1"/>
    </xf>
    <xf numFmtId="164" fontId="8" fillId="0" borderId="11" xfId="0" applyNumberFormat="1" applyFont="1" applyBorder="1" applyAlignment="1">
      <alignment horizontal="center" vertical="center" wrapText="1"/>
    </xf>
    <xf numFmtId="164" fontId="8" fillId="7" borderId="12" xfId="0" applyNumberFormat="1" applyFont="1" applyFill="1" applyBorder="1" applyAlignment="1">
      <alignment horizontal="center" vertical="center" wrapText="1"/>
    </xf>
    <xf numFmtId="164" fontId="8" fillId="0" borderId="13" xfId="0" applyNumberFormat="1" applyFont="1" applyBorder="1" applyAlignment="1">
      <alignment horizontal="center" vertical="center" wrapText="1"/>
    </xf>
    <xf numFmtId="164" fontId="10" fillId="0" borderId="0" xfId="0" applyNumberFormat="1" applyFont="1" applyAlignment="1">
      <alignment wrapText="1"/>
    </xf>
    <xf numFmtId="164" fontId="10" fillId="0" borderId="0" xfId="0" applyNumberFormat="1" applyFont="1"/>
    <xf numFmtId="164" fontId="10" fillId="0" borderId="0" xfId="0" applyNumberFormat="1" applyFont="1" applyAlignment="1">
      <alignment vertical="center"/>
    </xf>
    <xf numFmtId="164" fontId="10" fillId="0" borderId="14" xfId="0" applyNumberFormat="1" applyFont="1" applyBorder="1" applyAlignment="1">
      <alignment vertical="center" wrapText="1"/>
    </xf>
    <xf numFmtId="164" fontId="10" fillId="0" borderId="9" xfId="0" applyNumberFormat="1" applyFont="1" applyBorder="1" applyAlignment="1">
      <alignment horizontal="center" vertical="center" wrapText="1"/>
    </xf>
    <xf numFmtId="164" fontId="11" fillId="0" borderId="9" xfId="0" quotePrefix="1" applyNumberFormat="1" applyFont="1" applyBorder="1" applyAlignment="1">
      <alignment horizontal="center" vertical="center" wrapText="1"/>
    </xf>
    <xf numFmtId="164" fontId="8" fillId="0" borderId="12" xfId="0" quotePrefix="1" applyNumberFormat="1" applyFont="1" applyBorder="1" applyAlignment="1">
      <alignment horizontal="center" vertical="center" wrapText="1"/>
    </xf>
    <xf numFmtId="164" fontId="10" fillId="0" borderId="0" xfId="0" applyNumberFormat="1" applyFont="1" applyAlignment="1">
      <alignment vertical="center" wrapText="1"/>
    </xf>
    <xf numFmtId="164" fontId="11" fillId="0" borderId="12" xfId="0" applyNumberFormat="1" applyFont="1" applyBorder="1"/>
    <xf numFmtId="164" fontId="10" fillId="0" borderId="4" xfId="0" applyNumberFormat="1" applyFont="1" applyBorder="1"/>
    <xf numFmtId="164" fontId="10" fillId="8" borderId="12" xfId="0" applyNumberFormat="1" applyFont="1" applyFill="1" applyBorder="1" applyAlignment="1" applyProtection="1">
      <alignment horizontal="center" wrapText="1"/>
      <protection locked="0"/>
    </xf>
    <xf numFmtId="164" fontId="10" fillId="9" borderId="12" xfId="0" applyNumberFormat="1" applyFont="1" applyFill="1" applyBorder="1" applyAlignment="1" applyProtection="1">
      <alignment horizontal="center" wrapText="1"/>
      <protection locked="0"/>
    </xf>
    <xf numFmtId="164" fontId="10" fillId="0" borderId="11" xfId="0" applyNumberFormat="1" applyFont="1" applyBorder="1" applyAlignment="1">
      <alignment horizontal="center" wrapText="1"/>
    </xf>
    <xf numFmtId="164" fontId="10" fillId="0" borderId="13" xfId="0" applyNumberFormat="1" applyFont="1" applyBorder="1" applyAlignment="1">
      <alignment horizontal="center" wrapText="1"/>
    </xf>
    <xf numFmtId="164" fontId="11" fillId="0" borderId="0" xfId="0" applyNumberFormat="1" applyFont="1" applyAlignment="1">
      <alignment wrapText="1"/>
    </xf>
    <xf numFmtId="164" fontId="10" fillId="0" borderId="16" xfId="0" applyNumberFormat="1" applyFont="1" applyBorder="1" applyAlignment="1">
      <alignment horizontal="center" wrapText="1"/>
    </xf>
    <xf numFmtId="164" fontId="10" fillId="0" borderId="16" xfId="0" applyNumberFormat="1" applyFont="1" applyBorder="1" applyAlignment="1" applyProtection="1">
      <alignment horizontal="center" wrapText="1"/>
      <protection locked="0"/>
    </xf>
    <xf numFmtId="164" fontId="10" fillId="0" borderId="0" xfId="0" applyNumberFormat="1" applyFont="1" applyAlignment="1">
      <alignment horizontal="center" wrapText="1"/>
    </xf>
    <xf numFmtId="164" fontId="0" fillId="7" borderId="18" xfId="0" applyNumberFormat="1" applyFill="1" applyBorder="1"/>
    <xf numFmtId="164" fontId="12" fillId="7" borderId="18" xfId="0" applyNumberFormat="1" applyFont="1" applyFill="1" applyBorder="1" applyAlignment="1">
      <alignment wrapText="1"/>
    </xf>
    <xf numFmtId="164" fontId="0" fillId="7" borderId="19" xfId="0" applyNumberFormat="1" applyFill="1" applyBorder="1"/>
    <xf numFmtId="164" fontId="0" fillId="0" borderId="15" xfId="0" applyNumberFormat="1" applyBorder="1"/>
    <xf numFmtId="164" fontId="8" fillId="4" borderId="20" xfId="0" applyNumberFormat="1" applyFont="1" applyFill="1" applyBorder="1" applyAlignment="1">
      <alignment horizontal="left" vertical="center"/>
    </xf>
    <xf numFmtId="164" fontId="4" fillId="4" borderId="21" xfId="0" applyNumberFormat="1" applyFont="1" applyFill="1" applyBorder="1" applyAlignment="1">
      <alignment horizontal="left" vertical="center"/>
    </xf>
    <xf numFmtId="164" fontId="0" fillId="4" borderId="21" xfId="0" applyNumberFormat="1" applyFill="1" applyBorder="1"/>
    <xf numFmtId="164" fontId="0" fillId="4" borderId="14" xfId="0" applyNumberFormat="1" applyFill="1" applyBorder="1"/>
    <xf numFmtId="164" fontId="10" fillId="0" borderId="10" xfId="0" applyNumberFormat="1" applyFont="1" applyBorder="1" applyAlignment="1">
      <alignment horizontal="left"/>
    </xf>
    <xf numFmtId="0" fontId="12" fillId="0" borderId="10" xfId="0" applyFont="1" applyBorder="1" applyProtection="1">
      <protection locked="0"/>
    </xf>
    <xf numFmtId="164" fontId="10" fillId="0" borderId="13" xfId="0" applyNumberFormat="1" applyFont="1" applyBorder="1"/>
    <xf numFmtId="164" fontId="10" fillId="8" borderId="10" xfId="0" applyNumberFormat="1" applyFont="1" applyFill="1" applyBorder="1" applyProtection="1">
      <protection locked="0"/>
    </xf>
    <xf numFmtId="164" fontId="10" fillId="9" borderId="10" xfId="0" applyNumberFormat="1" applyFont="1" applyFill="1" applyBorder="1" applyProtection="1">
      <protection locked="0"/>
    </xf>
    <xf numFmtId="164" fontId="10" fillId="0" borderId="11" xfId="0" applyNumberFormat="1" applyFont="1" applyBorder="1" applyProtection="1">
      <protection locked="0"/>
    </xf>
    <xf numFmtId="164" fontId="10" fillId="0" borderId="8" xfId="0" applyNumberFormat="1" applyFont="1" applyBorder="1"/>
    <xf numFmtId="164" fontId="10" fillId="9" borderId="12" xfId="0" applyNumberFormat="1" applyFont="1" applyFill="1" applyBorder="1" applyProtection="1">
      <protection locked="0"/>
    </xf>
    <xf numFmtId="164" fontId="10" fillId="0" borderId="12" xfId="0" applyNumberFormat="1" applyFont="1" applyBorder="1" applyProtection="1">
      <protection locked="0"/>
    </xf>
    <xf numFmtId="0" fontId="12" fillId="0" borderId="12" xfId="0" applyFont="1" applyBorder="1" applyProtection="1">
      <protection locked="0"/>
    </xf>
    <xf numFmtId="164" fontId="10" fillId="8" borderId="12" xfId="0" applyNumberFormat="1" applyFont="1" applyFill="1" applyBorder="1" applyProtection="1">
      <protection locked="0"/>
    </xf>
    <xf numFmtId="164" fontId="10" fillId="0" borderId="12" xfId="0" applyNumberFormat="1" applyFont="1" applyBorder="1" applyAlignment="1">
      <alignment horizontal="left"/>
    </xf>
    <xf numFmtId="164" fontId="10" fillId="0" borderId="11" xfId="0" applyNumberFormat="1" applyFont="1" applyBorder="1"/>
    <xf numFmtId="164" fontId="10" fillId="0" borderId="12" xfId="0" applyNumberFormat="1" applyFont="1" applyBorder="1"/>
    <xf numFmtId="164" fontId="10" fillId="10" borderId="13" xfId="0" applyNumberFormat="1" applyFont="1" applyFill="1" applyBorder="1"/>
    <xf numFmtId="164" fontId="10" fillId="0" borderId="15" xfId="0" applyNumberFormat="1" applyFont="1" applyBorder="1" applyAlignment="1" applyProtection="1">
      <alignment horizontal="left"/>
      <protection locked="0"/>
    </xf>
    <xf numFmtId="164" fontId="13" fillId="0" borderId="15" xfId="0" applyNumberFormat="1" applyFont="1" applyBorder="1" applyProtection="1">
      <protection locked="0"/>
    </xf>
    <xf numFmtId="164" fontId="10" fillId="8" borderId="15" xfId="0" applyNumberFormat="1" applyFont="1" applyFill="1" applyBorder="1" applyProtection="1">
      <protection locked="0"/>
    </xf>
    <xf numFmtId="164" fontId="10" fillId="9" borderId="15" xfId="0" applyNumberFormat="1" applyFont="1" applyFill="1" applyBorder="1" applyProtection="1">
      <protection locked="0"/>
    </xf>
    <xf numFmtId="164" fontId="10" fillId="0" borderId="8" xfId="0" applyNumberFormat="1" applyFont="1" applyBorder="1" applyProtection="1">
      <protection locked="0"/>
    </xf>
    <xf numFmtId="164" fontId="10" fillId="0" borderId="15" xfId="0" applyNumberFormat="1" applyFont="1" applyBorder="1" applyProtection="1">
      <protection locked="0"/>
    </xf>
    <xf numFmtId="164" fontId="8" fillId="0" borderId="12" xfId="0" applyNumberFormat="1" applyFont="1" applyBorder="1" applyAlignment="1">
      <alignment horizontal="left"/>
    </xf>
    <xf numFmtId="164" fontId="11" fillId="11" borderId="12" xfId="0" applyNumberFormat="1" applyFont="1" applyFill="1" applyBorder="1"/>
    <xf numFmtId="164" fontId="11" fillId="0" borderId="0" xfId="0" applyNumberFormat="1" applyFont="1"/>
    <xf numFmtId="164" fontId="8" fillId="4" borderId="2" xfId="0" applyNumberFormat="1" applyFont="1" applyFill="1" applyBorder="1" applyAlignment="1">
      <alignment horizontal="left" vertical="center"/>
    </xf>
    <xf numFmtId="164" fontId="8" fillId="4" borderId="3" xfId="0" applyNumberFormat="1" applyFont="1" applyFill="1" applyBorder="1" applyAlignment="1">
      <alignment horizontal="left" vertical="center"/>
    </xf>
    <xf numFmtId="164" fontId="10" fillId="4" borderId="3" xfId="0" applyNumberFormat="1" applyFont="1" applyFill="1" applyBorder="1"/>
    <xf numFmtId="164" fontId="11" fillId="4" borderId="3" xfId="0" applyNumberFormat="1" applyFont="1" applyFill="1" applyBorder="1"/>
    <xf numFmtId="165" fontId="11" fillId="4" borderId="3" xfId="0" applyNumberFormat="1" applyFont="1" applyFill="1" applyBorder="1"/>
    <xf numFmtId="164" fontId="11" fillId="4" borderId="4" xfId="0" applyNumberFormat="1" applyFont="1" applyFill="1" applyBorder="1"/>
    <xf numFmtId="164" fontId="10" fillId="0" borderId="10" xfId="0" applyNumberFormat="1" applyFont="1" applyBorder="1"/>
    <xf numFmtId="164" fontId="10" fillId="8" borderId="13" xfId="0" applyNumberFormat="1" applyFont="1" applyFill="1" applyBorder="1" applyProtection="1">
      <protection locked="0"/>
    </xf>
    <xf numFmtId="164" fontId="10" fillId="9" borderId="13" xfId="0" applyNumberFormat="1" applyFont="1" applyFill="1" applyBorder="1" applyProtection="1">
      <protection locked="0"/>
    </xf>
    <xf numFmtId="164" fontId="14" fillId="0" borderId="15" xfId="0" applyNumberFormat="1" applyFont="1" applyBorder="1" applyProtection="1">
      <protection locked="0"/>
    </xf>
    <xf numFmtId="164" fontId="8" fillId="0" borderId="26" xfId="0" applyNumberFormat="1" applyFont="1" applyBorder="1" applyAlignment="1">
      <alignment horizontal="left"/>
    </xf>
    <xf numFmtId="164" fontId="8" fillId="0" borderId="9" xfId="0" applyNumberFormat="1" applyFont="1" applyBorder="1" applyAlignment="1">
      <alignment horizontal="left"/>
    </xf>
    <xf numFmtId="164" fontId="11" fillId="11" borderId="15" xfId="0" applyNumberFormat="1" applyFont="1" applyFill="1" applyBorder="1"/>
    <xf numFmtId="164" fontId="10" fillId="0" borderId="18" xfId="0" applyNumberFormat="1" applyFont="1" applyBorder="1"/>
    <xf numFmtId="164" fontId="11" fillId="12" borderId="27" xfId="0" applyNumberFormat="1" applyFont="1" applyFill="1" applyBorder="1"/>
    <xf numFmtId="164" fontId="10" fillId="7" borderId="27" xfId="0" applyNumberFormat="1" applyFont="1" applyFill="1" applyBorder="1"/>
    <xf numFmtId="164" fontId="11" fillId="12" borderId="28" xfId="0" applyNumberFormat="1" applyFont="1" applyFill="1" applyBorder="1"/>
    <xf numFmtId="164" fontId="10" fillId="7" borderId="18" xfId="0" applyNumberFormat="1" applyFont="1" applyFill="1" applyBorder="1"/>
    <xf numFmtId="164" fontId="10" fillId="7" borderId="19" xfId="0" applyNumberFormat="1" applyFont="1" applyFill="1" applyBorder="1"/>
    <xf numFmtId="164" fontId="10" fillId="0" borderId="21" xfId="0" applyNumberFormat="1" applyFont="1" applyBorder="1"/>
    <xf numFmtId="164" fontId="10" fillId="0" borderId="0" xfId="0" applyNumberFormat="1" applyFont="1" applyAlignment="1">
      <alignment horizontal="left"/>
    </xf>
    <xf numFmtId="165" fontId="10" fillId="0" borderId="11" xfId="0" applyNumberFormat="1" applyFont="1" applyBorder="1"/>
    <xf numFmtId="165" fontId="10" fillId="0" borderId="13" xfId="0" applyNumberFormat="1" applyFont="1" applyBorder="1" applyProtection="1">
      <protection locked="0"/>
    </xf>
    <xf numFmtId="164" fontId="10" fillId="8" borderId="2" xfId="0" applyNumberFormat="1" applyFont="1" applyFill="1" applyBorder="1" applyProtection="1">
      <protection locked="0"/>
    </xf>
    <xf numFmtId="164" fontId="10" fillId="9" borderId="2" xfId="0" applyNumberFormat="1" applyFont="1" applyFill="1" applyBorder="1" applyProtection="1">
      <protection locked="0"/>
    </xf>
    <xf numFmtId="164" fontId="10" fillId="8" borderId="11" xfId="0" applyNumberFormat="1" applyFont="1" applyFill="1" applyBorder="1" applyProtection="1">
      <protection locked="0"/>
    </xf>
    <xf numFmtId="164" fontId="10" fillId="9" borderId="11" xfId="0" applyNumberFormat="1" applyFont="1" applyFill="1" applyBorder="1" applyProtection="1">
      <protection locked="0"/>
    </xf>
    <xf numFmtId="164" fontId="11" fillId="0" borderId="12" xfId="0" applyNumberFormat="1" applyFont="1" applyBorder="1" applyAlignment="1">
      <alignment horizontal="left"/>
    </xf>
    <xf numFmtId="165" fontId="11" fillId="0" borderId="0" xfId="0" applyNumberFormat="1" applyFont="1"/>
    <xf numFmtId="164" fontId="10" fillId="8" borderId="4" xfId="0" applyNumberFormat="1" applyFont="1" applyFill="1" applyBorder="1" applyProtection="1">
      <protection locked="0"/>
    </xf>
    <xf numFmtId="164" fontId="10" fillId="9" borderId="4" xfId="0" applyNumberFormat="1" applyFont="1" applyFill="1" applyBorder="1" applyProtection="1">
      <protection locked="0"/>
    </xf>
    <xf numFmtId="164" fontId="10" fillId="8" borderId="9" xfId="0" applyNumberFormat="1" applyFont="1" applyFill="1" applyBorder="1" applyProtection="1">
      <protection locked="0"/>
    </xf>
    <xf numFmtId="164" fontId="10" fillId="9" borderId="9" xfId="0" applyNumberFormat="1" applyFont="1" applyFill="1" applyBorder="1" applyProtection="1">
      <protection locked="0"/>
    </xf>
    <xf numFmtId="164" fontId="10" fillId="0" borderId="15" xfId="0" applyNumberFormat="1" applyFont="1" applyBorder="1"/>
    <xf numFmtId="164" fontId="4" fillId="7" borderId="30" xfId="0" applyNumberFormat="1" applyFont="1" applyFill="1" applyBorder="1" applyAlignment="1">
      <alignment horizontal="left"/>
    </xf>
    <xf numFmtId="164" fontId="8" fillId="7" borderId="27" xfId="0" applyNumberFormat="1" applyFont="1" applyFill="1" applyBorder="1" applyAlignment="1">
      <alignment horizontal="left"/>
    </xf>
    <xf numFmtId="164" fontId="11" fillId="7" borderId="27" xfId="0" applyNumberFormat="1" applyFont="1" applyFill="1" applyBorder="1"/>
    <xf numFmtId="165" fontId="11" fillId="7" borderId="27" xfId="0" applyNumberFormat="1" applyFont="1" applyFill="1" applyBorder="1"/>
    <xf numFmtId="164" fontId="11" fillId="7" borderId="28" xfId="0" applyNumberFormat="1" applyFont="1" applyFill="1" applyBorder="1"/>
    <xf numFmtId="164" fontId="8" fillId="0" borderId="0" xfId="0" applyNumberFormat="1" applyFont="1" applyAlignment="1">
      <alignment horizontal="left"/>
    </xf>
    <xf numFmtId="0" fontId="12" fillId="0" borderId="31" xfId="0" applyFont="1" applyBorder="1" applyAlignment="1">
      <alignment vertical="center"/>
    </xf>
    <xf numFmtId="164" fontId="0" fillId="6" borderId="10" xfId="0" applyNumberFormat="1" applyFill="1" applyBorder="1" applyProtection="1">
      <protection locked="0"/>
    </xf>
    <xf numFmtId="164" fontId="0" fillId="0" borderId="10" xfId="0" applyNumberFormat="1" applyBorder="1"/>
    <xf numFmtId="164" fontId="0" fillId="11" borderId="10" xfId="0" applyNumberFormat="1" applyFill="1" applyBorder="1"/>
    <xf numFmtId="0" fontId="4" fillId="7" borderId="30" xfId="0" applyFont="1" applyFill="1" applyBorder="1" applyAlignment="1">
      <alignment vertical="center"/>
    </xf>
    <xf numFmtId="164" fontId="6" fillId="7" borderId="27" xfId="0" applyNumberFormat="1" applyFont="1" applyFill="1" applyBorder="1"/>
    <xf numFmtId="164" fontId="0" fillId="7" borderId="27" xfId="0" applyNumberFormat="1" applyFill="1" applyBorder="1"/>
    <xf numFmtId="164" fontId="0" fillId="7" borderId="28" xfId="0" applyNumberFormat="1" applyFill="1" applyBorder="1"/>
    <xf numFmtId="164" fontId="16" fillId="0" borderId="0" xfId="0" applyNumberFormat="1" applyFont="1"/>
    <xf numFmtId="164" fontId="17" fillId="0" borderId="0" xfId="0" applyNumberFormat="1" applyFont="1"/>
    <xf numFmtId="166" fontId="16" fillId="0" borderId="0" xfId="2" applyNumberFormat="1" applyFont="1" applyBorder="1"/>
    <xf numFmtId="165" fontId="17" fillId="0" borderId="0" xfId="0" applyNumberFormat="1" applyFont="1"/>
    <xf numFmtId="164" fontId="13" fillId="0" borderId="0" xfId="0" applyNumberFormat="1" applyFont="1"/>
    <xf numFmtId="164" fontId="17" fillId="0" borderId="10" xfId="0" applyNumberFormat="1" applyFont="1" applyBorder="1" applyAlignment="1">
      <alignment horizontal="center" vertical="center"/>
    </xf>
    <xf numFmtId="166" fontId="12" fillId="11" borderId="12" xfId="0" applyNumberFormat="1" applyFont="1" applyFill="1" applyBorder="1" applyAlignment="1">
      <alignment horizontal="right" vertical="center"/>
    </xf>
    <xf numFmtId="164" fontId="18" fillId="0" borderId="10" xfId="0" applyNumberFormat="1" applyFont="1" applyBorder="1" applyAlignment="1">
      <alignment horizontal="right" vertical="center"/>
    </xf>
    <xf numFmtId="164" fontId="13" fillId="0" borderId="10" xfId="0" applyNumberFormat="1" applyFont="1" applyBorder="1" applyAlignment="1">
      <alignment horizontal="right" vertical="center"/>
    </xf>
    <xf numFmtId="164" fontId="13" fillId="0" borderId="0" xfId="0" applyNumberFormat="1" applyFont="1" applyAlignment="1">
      <alignment horizontal="center" vertical="center"/>
    </xf>
    <xf numFmtId="164" fontId="4" fillId="7" borderId="17" xfId="0" applyNumberFormat="1" applyFont="1" applyFill="1" applyBorder="1"/>
    <xf numFmtId="164" fontId="4" fillId="7" borderId="18" xfId="0" applyNumberFormat="1" applyFont="1" applyFill="1" applyBorder="1"/>
    <xf numFmtId="164" fontId="12" fillId="7" borderId="18" xfId="0" applyNumberFormat="1" applyFont="1" applyFill="1" applyBorder="1"/>
    <xf numFmtId="164" fontId="8" fillId="7" borderId="18" xfId="0" applyNumberFormat="1" applyFont="1" applyFill="1" applyBorder="1"/>
    <xf numFmtId="167" fontId="19" fillId="7" borderId="18" xfId="0" applyNumberFormat="1" applyFont="1" applyFill="1" applyBorder="1"/>
    <xf numFmtId="164" fontId="8" fillId="7" borderId="19" xfId="0" applyNumberFormat="1" applyFont="1" applyFill="1" applyBorder="1"/>
    <xf numFmtId="164" fontId="12" fillId="0" borderId="0" xfId="0" applyNumberFormat="1" applyFont="1"/>
    <xf numFmtId="164" fontId="12" fillId="0" borderId="24" xfId="0" applyNumberFormat="1" applyFont="1" applyBorder="1"/>
    <xf numFmtId="164" fontId="4" fillId="0" borderId="5" xfId="0" applyNumberFormat="1" applyFont="1" applyBorder="1"/>
    <xf numFmtId="164" fontId="12" fillId="0" borderId="5" xfId="0" applyNumberFormat="1" applyFont="1" applyBorder="1"/>
    <xf numFmtId="166" fontId="12" fillId="0" borderId="32" xfId="2" applyNumberFormat="1" applyFont="1" applyBorder="1" applyProtection="1">
      <protection locked="0"/>
    </xf>
    <xf numFmtId="167" fontId="20" fillId="0" borderId="5" xfId="0" applyNumberFormat="1" applyFont="1" applyBorder="1"/>
    <xf numFmtId="164" fontId="0" fillId="0" borderId="31" xfId="0" applyNumberFormat="1" applyBorder="1"/>
    <xf numFmtId="164" fontId="0" fillId="0" borderId="13" xfId="0" applyNumberFormat="1" applyBorder="1"/>
    <xf numFmtId="164" fontId="12" fillId="0" borderId="34" xfId="0" applyNumberFormat="1" applyFont="1" applyBorder="1"/>
    <xf numFmtId="164" fontId="12" fillId="0" borderId="31" xfId="0" applyNumberFormat="1" applyFont="1" applyBorder="1"/>
    <xf numFmtId="166" fontId="12" fillId="0" borderId="13" xfId="2" applyNumberFormat="1" applyFont="1" applyBorder="1"/>
    <xf numFmtId="167" fontId="20" fillId="0" borderId="0" xfId="0" applyNumberFormat="1" applyFont="1"/>
    <xf numFmtId="166" fontId="12" fillId="0" borderId="34" xfId="2" applyNumberFormat="1" applyFont="1" applyBorder="1"/>
    <xf numFmtId="164" fontId="12" fillId="0" borderId="13" xfId="0" applyNumberFormat="1" applyFont="1" applyBorder="1"/>
    <xf numFmtId="164" fontId="12" fillId="0" borderId="6" xfId="0" applyNumberFormat="1" applyFont="1" applyBorder="1"/>
    <xf numFmtId="164" fontId="4" fillId="0" borderId="35" xfId="0" applyNumberFormat="1" applyFont="1" applyBorder="1"/>
    <xf numFmtId="164" fontId="12" fillId="0" borderId="35" xfId="0" applyNumberFormat="1" applyFont="1" applyBorder="1"/>
    <xf numFmtId="164" fontId="8" fillId="0" borderId="36" xfId="0" applyNumberFormat="1" applyFont="1" applyBorder="1"/>
    <xf numFmtId="164" fontId="8" fillId="0" borderId="35" xfId="0" applyNumberFormat="1" applyFont="1" applyBorder="1"/>
    <xf numFmtId="167" fontId="19" fillId="0" borderId="35" xfId="0" applyNumberFormat="1" applyFont="1" applyBorder="1"/>
    <xf numFmtId="164" fontId="8" fillId="0" borderId="37" xfId="0" applyNumberFormat="1" applyFont="1" applyBorder="1"/>
    <xf numFmtId="0" fontId="21" fillId="0" borderId="0" xfId="0" applyFont="1"/>
    <xf numFmtId="164" fontId="22" fillId="0" borderId="12" xfId="0" quotePrefix="1" applyNumberFormat="1" applyFont="1" applyBorder="1" applyAlignment="1">
      <alignment horizontal="center" vertical="center" wrapText="1"/>
    </xf>
    <xf numFmtId="0" fontId="21" fillId="11" borderId="0" xfId="0" applyFont="1" applyFill="1" applyAlignment="1">
      <alignment vertical="center"/>
    </xf>
    <xf numFmtId="164" fontId="21" fillId="0" borderId="12" xfId="1" applyNumberFormat="1" applyFont="1" applyBorder="1"/>
    <xf numFmtId="164" fontId="21" fillId="0" borderId="24" xfId="0" applyNumberFormat="1" applyFont="1" applyBorder="1"/>
    <xf numFmtId="0" fontId="21" fillId="0" borderId="5" xfId="0" applyFont="1" applyBorder="1"/>
    <xf numFmtId="164" fontId="21" fillId="0" borderId="5" xfId="0" applyNumberFormat="1" applyFont="1" applyBorder="1"/>
    <xf numFmtId="164" fontId="21" fillId="0" borderId="40" xfId="0" applyNumberFormat="1" applyFont="1" applyBorder="1"/>
    <xf numFmtId="164" fontId="21" fillId="0" borderId="0" xfId="0" applyNumberFormat="1" applyFont="1"/>
    <xf numFmtId="164" fontId="21" fillId="0" borderId="31" xfId="0" applyNumberFormat="1" applyFont="1" applyBorder="1"/>
    <xf numFmtId="0" fontId="21" fillId="0" borderId="41" xfId="0" applyFont="1" applyBorder="1"/>
    <xf numFmtId="164" fontId="21" fillId="0" borderId="22" xfId="0" applyNumberFormat="1" applyFont="1" applyBorder="1"/>
    <xf numFmtId="164" fontId="21" fillId="0" borderId="42" xfId="0" applyNumberFormat="1" applyFont="1" applyBorder="1" applyProtection="1">
      <protection locked="0"/>
    </xf>
    <xf numFmtId="164" fontId="21" fillId="0" borderId="6" xfId="0" applyNumberFormat="1" applyFont="1" applyBorder="1"/>
    <xf numFmtId="0" fontId="21" fillId="0" borderId="35" xfId="0" applyFont="1" applyBorder="1" applyProtection="1">
      <protection locked="0"/>
    </xf>
    <xf numFmtId="164" fontId="21" fillId="0" borderId="35" xfId="0" applyNumberFormat="1" applyFont="1" applyBorder="1"/>
    <xf numFmtId="164" fontId="21" fillId="0" borderId="7" xfId="0" applyNumberFormat="1" applyFont="1" applyBorder="1"/>
    <xf numFmtId="0" fontId="22" fillId="0" borderId="0" xfId="0" applyFont="1"/>
    <xf numFmtId="0" fontId="21" fillId="0" borderId="0" xfId="0" applyFont="1" applyBorder="1"/>
    <xf numFmtId="164" fontId="21" fillId="0" borderId="0" xfId="1" applyNumberFormat="1" applyFont="1" applyBorder="1"/>
    <xf numFmtId="164" fontId="22" fillId="0" borderId="2" xfId="0" quotePrefix="1" applyNumberFormat="1" applyFont="1" applyBorder="1" applyAlignment="1">
      <alignment horizontal="center" wrapText="1"/>
    </xf>
    <xf numFmtId="164" fontId="21" fillId="0" borderId="2" xfId="1" applyNumberFormat="1" applyFont="1" applyBorder="1"/>
    <xf numFmtId="164" fontId="22" fillId="0" borderId="0" xfId="0" quotePrefix="1" applyNumberFormat="1" applyFont="1" applyBorder="1" applyAlignment="1">
      <alignment horizontal="center" wrapText="1"/>
    </xf>
    <xf numFmtId="164" fontId="11" fillId="0" borderId="12" xfId="0" quotePrefix="1" applyNumberFormat="1" applyFont="1" applyBorder="1" applyAlignment="1">
      <alignment horizontal="center" vertical="center" wrapText="1"/>
    </xf>
    <xf numFmtId="164" fontId="21" fillId="0" borderId="0" xfId="0" applyNumberFormat="1" applyFont="1" applyBorder="1"/>
    <xf numFmtId="164" fontId="21" fillId="0" borderId="0" xfId="0" applyNumberFormat="1" applyFont="1" applyBorder="1" applyAlignment="1" applyProtection="1">
      <alignment wrapText="1"/>
      <protection locked="0"/>
    </xf>
    <xf numFmtId="164" fontId="21" fillId="0" borderId="22" xfId="0" applyNumberFormat="1" applyFont="1" applyBorder="1" applyProtection="1">
      <protection locked="0"/>
    </xf>
    <xf numFmtId="164" fontId="21" fillId="0" borderId="31" xfId="0" applyNumberFormat="1" applyFont="1" applyBorder="1" applyAlignment="1">
      <alignment horizontal="left"/>
    </xf>
    <xf numFmtId="164" fontId="21" fillId="0" borderId="0" xfId="0" applyNumberFormat="1" applyFont="1" applyBorder="1" applyAlignment="1" applyProtection="1">
      <alignment horizontal="left"/>
      <protection locked="0"/>
    </xf>
    <xf numFmtId="164" fontId="21" fillId="0" borderId="0" xfId="0" applyNumberFormat="1" applyFont="1" applyBorder="1" applyAlignment="1" applyProtection="1">
      <alignment horizontal="right"/>
      <protection locked="0"/>
    </xf>
    <xf numFmtId="0" fontId="21" fillId="0" borderId="31" xfId="0" applyFont="1" applyBorder="1" applyAlignment="1" applyProtection="1">
      <alignment horizontal="right"/>
      <protection locked="0"/>
    </xf>
    <xf numFmtId="164" fontId="22" fillId="0" borderId="0" xfId="0" applyNumberFormat="1" applyFont="1" applyBorder="1" applyAlignment="1">
      <alignment horizontal="center" wrapText="1"/>
    </xf>
    <xf numFmtId="164" fontId="21" fillId="0" borderId="12" xfId="0" applyNumberFormat="1" applyFont="1" applyBorder="1"/>
    <xf numFmtId="164" fontId="6" fillId="0" borderId="0" xfId="0" applyNumberFormat="1" applyFont="1" applyProtection="1">
      <protection locked="0"/>
    </xf>
    <xf numFmtId="164" fontId="0" fillId="0" borderId="0" xfId="0" applyNumberFormat="1" applyProtection="1">
      <protection locked="0"/>
    </xf>
    <xf numFmtId="164" fontId="11" fillId="7" borderId="12" xfId="0" applyNumberFormat="1" applyFont="1" applyFill="1" applyBorder="1" applyAlignment="1" applyProtection="1">
      <alignment horizontal="center" vertical="center"/>
      <protection locked="0"/>
    </xf>
    <xf numFmtId="164" fontId="10" fillId="0" borderId="0" xfId="0" applyNumberFormat="1" applyFont="1" applyAlignment="1" applyProtection="1">
      <alignment vertical="center"/>
      <protection locked="0"/>
    </xf>
    <xf numFmtId="164" fontId="10" fillId="13" borderId="12" xfId="0" applyNumberFormat="1" applyFont="1" applyFill="1" applyBorder="1" applyProtection="1">
      <protection locked="0"/>
    </xf>
    <xf numFmtId="164" fontId="0" fillId="13" borderId="10" xfId="0" applyNumberFormat="1" applyFill="1" applyBorder="1" applyProtection="1">
      <protection locked="0"/>
    </xf>
    <xf numFmtId="164" fontId="0" fillId="13" borderId="15" xfId="0" applyNumberFormat="1" applyFill="1" applyBorder="1" applyProtection="1">
      <protection locked="0"/>
    </xf>
    <xf numFmtId="164" fontId="10" fillId="7" borderId="12" xfId="0" applyNumberFormat="1" applyFont="1" applyFill="1" applyBorder="1" applyProtection="1"/>
    <xf numFmtId="164" fontId="5" fillId="0" borderId="0" xfId="0" quotePrefix="1" applyNumberFormat="1" applyFont="1" applyFill="1"/>
    <xf numFmtId="164" fontId="7" fillId="0" borderId="0" xfId="3" applyNumberFormat="1" applyFont="1" applyFill="1" applyBorder="1" applyAlignment="1">
      <alignment horizontal="left"/>
    </xf>
    <xf numFmtId="164" fontId="0" fillId="15" borderId="25" xfId="0" applyNumberFormat="1" applyFill="1" applyBorder="1" applyProtection="1">
      <protection locked="0"/>
    </xf>
    <xf numFmtId="164" fontId="10" fillId="14" borderId="0" xfId="0" applyNumberFormat="1" applyFont="1" applyFill="1" applyProtection="1">
      <protection locked="0"/>
    </xf>
    <xf numFmtId="164" fontId="10" fillId="15" borderId="25" xfId="0" applyNumberFormat="1" applyFont="1" applyFill="1" applyBorder="1" applyProtection="1">
      <protection locked="0"/>
    </xf>
    <xf numFmtId="164" fontId="10" fillId="15" borderId="23" xfId="0" applyNumberFormat="1" applyFont="1" applyFill="1" applyBorder="1" applyProtection="1">
      <protection locked="0"/>
    </xf>
    <xf numFmtId="0" fontId="25" fillId="0" borderId="0" xfId="4" applyFont="1" applyAlignment="1">
      <alignment vertical="top"/>
    </xf>
    <xf numFmtId="0" fontId="12" fillId="0" borderId="0" xfId="4" applyAlignment="1">
      <alignment vertical="top"/>
    </xf>
    <xf numFmtId="0" fontId="12" fillId="7" borderId="6" xfId="4" applyFill="1" applyBorder="1" applyAlignment="1">
      <alignment horizontal="left" vertical="top"/>
    </xf>
    <xf numFmtId="0" fontId="8" fillId="7" borderId="7" xfId="4" applyFont="1" applyFill="1" applyBorder="1" applyAlignment="1">
      <alignment vertical="top"/>
    </xf>
    <xf numFmtId="0" fontId="25" fillId="0" borderId="0" xfId="4" applyFont="1" applyAlignment="1">
      <alignment vertical="center"/>
    </xf>
    <xf numFmtId="0" fontId="12" fillId="0" borderId="0" xfId="4" applyAlignment="1">
      <alignment vertical="center"/>
    </xf>
    <xf numFmtId="0" fontId="12" fillId="6" borderId="47" xfId="4" applyFill="1" applyBorder="1" applyAlignment="1">
      <alignment horizontal="left" vertical="center"/>
    </xf>
    <xf numFmtId="0" fontId="12" fillId="6" borderId="48" xfId="4" applyFill="1" applyBorder="1" applyAlignment="1">
      <alignment vertical="center"/>
    </xf>
    <xf numFmtId="0" fontId="8" fillId="3" borderId="17" xfId="4" applyFont="1" applyFill="1" applyBorder="1" applyAlignment="1">
      <alignment horizontal="left" vertical="top"/>
    </xf>
    <xf numFmtId="0" fontId="12" fillId="3" borderId="19" xfId="4" applyFill="1" applyBorder="1" applyAlignment="1">
      <alignment vertical="top"/>
    </xf>
    <xf numFmtId="0" fontId="9" fillId="0" borderId="0" xfId="4" applyFont="1" applyAlignment="1">
      <alignment horizontal="left" vertical="top"/>
    </xf>
    <xf numFmtId="0" fontId="8" fillId="0" borderId="12" xfId="4" applyFont="1" applyBorder="1" applyAlignment="1">
      <alignment horizontal="left" vertical="top"/>
    </xf>
    <xf numFmtId="0" fontId="12" fillId="0" borderId="12" xfId="4" applyBorder="1" applyAlignment="1">
      <alignment horizontal="left" vertical="top" wrapText="1"/>
    </xf>
    <xf numFmtId="0" fontId="8" fillId="0" borderId="0" xfId="4" applyFont="1" applyAlignment="1">
      <alignment horizontal="left" vertical="top"/>
    </xf>
    <xf numFmtId="0" fontId="12" fillId="0" borderId="0" xfId="4" applyAlignment="1">
      <alignment horizontal="left" vertical="top" wrapText="1"/>
    </xf>
    <xf numFmtId="0" fontId="8" fillId="7" borderId="2" xfId="4" applyFont="1" applyFill="1" applyBorder="1" applyAlignment="1">
      <alignment horizontal="left"/>
    </xf>
    <xf numFmtId="0" fontId="12" fillId="7" borderId="4" xfId="4" applyFill="1" applyBorder="1" applyAlignment="1">
      <alignment vertical="top"/>
    </xf>
    <xf numFmtId="0" fontId="12" fillId="0" borderId="0" xfId="4" applyAlignment="1">
      <alignment horizontal="left" vertical="top"/>
    </xf>
    <xf numFmtId="164" fontId="12" fillId="0" borderId="0" xfId="4" applyNumberFormat="1" applyAlignment="1">
      <alignment vertical="top" wrapText="1"/>
    </xf>
    <xf numFmtId="0" fontId="8" fillId="7" borderId="26" xfId="4" applyFont="1" applyFill="1" applyBorder="1" applyAlignment="1">
      <alignment horizontal="left"/>
    </xf>
    <xf numFmtId="0" fontId="12" fillId="7" borderId="9" xfId="4" applyFill="1" applyBorder="1" applyAlignment="1">
      <alignment vertical="top"/>
    </xf>
    <xf numFmtId="164" fontId="12" fillId="7" borderId="4" xfId="4" applyNumberFormat="1" applyFill="1" applyBorder="1" applyAlignment="1">
      <alignment vertical="top" wrapText="1"/>
    </xf>
    <xf numFmtId="0" fontId="16" fillId="0" borderId="2" xfId="4" applyFont="1" applyBorder="1" applyAlignment="1">
      <alignment horizontal="left" vertical="center"/>
    </xf>
    <xf numFmtId="0" fontId="12" fillId="0" borderId="4" xfId="4" applyBorder="1" applyAlignment="1">
      <alignment vertical="top"/>
    </xf>
    <xf numFmtId="164" fontId="12" fillId="0" borderId="12" xfId="4" applyNumberFormat="1" applyBorder="1" applyAlignment="1">
      <alignment vertical="top" wrapText="1"/>
    </xf>
    <xf numFmtId="0" fontId="12" fillId="0" borderId="12" xfId="4" applyBorder="1" applyAlignment="1">
      <alignment horizontal="left" vertical="top"/>
    </xf>
    <xf numFmtId="0" fontId="12" fillId="0" borderId="2" xfId="4" applyBorder="1" applyAlignment="1">
      <alignment horizontal="left" vertical="top"/>
    </xf>
    <xf numFmtId="164" fontId="12" fillId="0" borderId="4" xfId="4" applyNumberFormat="1" applyBorder="1" applyAlignment="1">
      <alignment vertical="top" wrapText="1"/>
    </xf>
    <xf numFmtId="0" fontId="12" fillId="0" borderId="12" xfId="4" applyBorder="1" applyAlignment="1">
      <alignment vertical="top" wrapText="1"/>
    </xf>
    <xf numFmtId="0" fontId="12" fillId="0" borderId="4" xfId="4" applyBorder="1" applyAlignment="1">
      <alignment vertical="top" wrapText="1"/>
    </xf>
    <xf numFmtId="0" fontId="12" fillId="0" borderId="0" xfId="4" applyAlignment="1">
      <alignment vertical="top" wrapText="1"/>
    </xf>
    <xf numFmtId="0" fontId="12" fillId="0" borderId="15" xfId="4" applyBorder="1" applyAlignment="1">
      <alignment horizontal="left" vertical="top" wrapText="1"/>
    </xf>
    <xf numFmtId="0" fontId="12" fillId="0" borderId="15" xfId="4" applyBorder="1" applyAlignment="1">
      <alignment vertical="top" wrapText="1"/>
    </xf>
    <xf numFmtId="0" fontId="12" fillId="0" borderId="13" xfId="4" applyBorder="1" applyAlignment="1">
      <alignment horizontal="left" vertical="top" wrapText="1"/>
    </xf>
    <xf numFmtId="0" fontId="12" fillId="0" borderId="13" xfId="4" quotePrefix="1" applyBorder="1" applyAlignment="1">
      <alignment horizontal="left" vertical="top" wrapText="1" indent="1"/>
    </xf>
    <xf numFmtId="0" fontId="12" fillId="0" borderId="10" xfId="4" applyBorder="1" applyAlignment="1">
      <alignment horizontal="left" vertical="top" wrapText="1"/>
    </xf>
    <xf numFmtId="0" fontId="12" fillId="0" borderId="10" xfId="4" quotePrefix="1" applyBorder="1" applyAlignment="1">
      <alignment horizontal="left" vertical="top" wrapText="1" indent="1"/>
    </xf>
    <xf numFmtId="0" fontId="8" fillId="0" borderId="26" xfId="4" applyFont="1" applyBorder="1" applyAlignment="1">
      <alignment horizontal="left" vertical="center"/>
    </xf>
    <xf numFmtId="164" fontId="12" fillId="0" borderId="9" xfId="4" applyNumberFormat="1" applyBorder="1" applyAlignment="1">
      <alignment vertical="top" wrapText="1"/>
    </xf>
    <xf numFmtId="0" fontId="27" fillId="0" borderId="24" xfId="0" applyFont="1" applyBorder="1" applyAlignment="1">
      <alignment vertical="center"/>
    </xf>
    <xf numFmtId="0" fontId="28" fillId="0" borderId="40" xfId="0" applyFont="1" applyBorder="1" applyAlignment="1">
      <alignment horizontal="left" vertical="top" wrapText="1"/>
    </xf>
    <xf numFmtId="0" fontId="29" fillId="0" borderId="0" xfId="0" applyFont="1"/>
    <xf numFmtId="0" fontId="30" fillId="0" borderId="0" xfId="0" applyFont="1"/>
    <xf numFmtId="0" fontId="29" fillId="0" borderId="0" xfId="0" applyFont="1" applyAlignment="1">
      <alignment vertical="center"/>
    </xf>
    <xf numFmtId="0" fontId="28" fillId="0" borderId="49" xfId="0" applyFont="1" applyBorder="1" applyAlignment="1">
      <alignment horizontal="left" vertical="top" wrapText="1"/>
    </xf>
    <xf numFmtId="0" fontId="28" fillId="0" borderId="50" xfId="0" applyFont="1" applyBorder="1" applyAlignment="1">
      <alignment horizontal="left" vertical="top" wrapText="1"/>
    </xf>
    <xf numFmtId="0" fontId="27" fillId="0" borderId="49" xfId="0" applyFont="1" applyBorder="1" applyAlignment="1">
      <alignment horizontal="left" vertical="top" wrapText="1"/>
    </xf>
    <xf numFmtId="0" fontId="28" fillId="0" borderId="46" xfId="0" applyFont="1" applyBorder="1" applyAlignment="1">
      <alignment horizontal="left" vertical="center" wrapText="1"/>
    </xf>
    <xf numFmtId="0" fontId="28" fillId="0" borderId="51" xfId="0" applyFont="1" applyBorder="1" applyAlignment="1">
      <alignment horizontal="left" vertical="top" wrapText="1"/>
    </xf>
    <xf numFmtId="0" fontId="28" fillId="0" borderId="52" xfId="0" applyFont="1" applyBorder="1" applyAlignment="1">
      <alignment horizontal="left" vertical="top" wrapText="1"/>
    </xf>
    <xf numFmtId="164" fontId="22" fillId="0" borderId="0" xfId="0" applyNumberFormat="1" applyFont="1"/>
    <xf numFmtId="164" fontId="6" fillId="6" borderId="12" xfId="0" applyNumberFormat="1" applyFont="1" applyFill="1" applyBorder="1" applyAlignment="1" applyProtection="1">
      <alignment horizontal="center"/>
      <protection locked="0"/>
    </xf>
    <xf numFmtId="164" fontId="8" fillId="0" borderId="0" xfId="0" applyNumberFormat="1" applyFont="1" applyAlignment="1">
      <alignment horizontal="center"/>
    </xf>
    <xf numFmtId="164" fontId="0" fillId="7" borderId="12" xfId="1" applyNumberFormat="1" applyFont="1" applyFill="1" applyBorder="1"/>
    <xf numFmtId="164" fontId="0" fillId="6" borderId="0" xfId="0" applyNumberFormat="1" applyFill="1" applyProtection="1">
      <protection locked="0"/>
    </xf>
    <xf numFmtId="164" fontId="0" fillId="0" borderId="53" xfId="0" applyNumberFormat="1" applyBorder="1"/>
    <xf numFmtId="164" fontId="32" fillId="0" borderId="0" xfId="0" applyNumberFormat="1" applyFont="1" applyAlignment="1">
      <alignment horizontal="right"/>
    </xf>
    <xf numFmtId="164" fontId="8" fillId="0" borderId="54" xfId="0" applyNumberFormat="1" applyFont="1" applyBorder="1"/>
    <xf numFmtId="164" fontId="8" fillId="0" borderId="32" xfId="0" applyNumberFormat="1" applyFont="1" applyBorder="1" applyAlignment="1">
      <alignment horizontal="center"/>
    </xf>
    <xf numFmtId="164" fontId="8" fillId="6" borderId="32" xfId="0" applyNumberFormat="1" applyFont="1" applyFill="1" applyBorder="1" applyAlignment="1" applyProtection="1">
      <alignment horizontal="center"/>
      <protection locked="0"/>
    </xf>
    <xf numFmtId="164" fontId="8" fillId="0" borderId="33" xfId="0" applyNumberFormat="1" applyFont="1" applyBorder="1" applyAlignment="1">
      <alignment horizontal="center"/>
    </xf>
    <xf numFmtId="164" fontId="8" fillId="0" borderId="55" xfId="0" applyNumberFormat="1" applyFont="1" applyBorder="1"/>
    <xf numFmtId="164" fontId="8" fillId="0" borderId="36" xfId="0" applyNumberFormat="1" applyFont="1" applyBorder="1" applyAlignment="1">
      <alignment horizontal="center"/>
    </xf>
    <xf numFmtId="164" fontId="8" fillId="0" borderId="37" xfId="0" applyNumberFormat="1" applyFont="1" applyBorder="1" applyAlignment="1">
      <alignment horizontal="center"/>
    </xf>
    <xf numFmtId="164" fontId="12" fillId="6" borderId="56" xfId="0" applyNumberFormat="1" applyFont="1" applyFill="1" applyBorder="1" applyProtection="1">
      <protection locked="0"/>
    </xf>
    <xf numFmtId="164" fontId="0" fillId="7" borderId="57" xfId="0" applyNumberFormat="1" applyFill="1" applyBorder="1"/>
    <xf numFmtId="164" fontId="12" fillId="6" borderId="49" xfId="0" applyNumberFormat="1" applyFont="1" applyFill="1" applyBorder="1" applyProtection="1">
      <protection locked="0"/>
    </xf>
    <xf numFmtId="164" fontId="0" fillId="6" borderId="12" xfId="0" applyNumberFormat="1" applyFill="1" applyBorder="1" applyProtection="1">
      <protection locked="0"/>
    </xf>
    <xf numFmtId="164" fontId="0" fillId="7" borderId="50" xfId="0" applyNumberFormat="1" applyFill="1" applyBorder="1"/>
    <xf numFmtId="164" fontId="0" fillId="6" borderId="49" xfId="0" applyNumberFormat="1" applyFill="1" applyBorder="1" applyProtection="1">
      <protection locked="0"/>
    </xf>
    <xf numFmtId="164" fontId="0" fillId="0" borderId="49" xfId="0" applyNumberFormat="1" applyBorder="1"/>
    <xf numFmtId="164" fontId="0" fillId="0" borderId="12" xfId="0" applyNumberFormat="1" applyBorder="1"/>
    <xf numFmtId="164" fontId="0" fillId="0" borderId="50" xfId="0" applyNumberFormat="1" applyBorder="1"/>
    <xf numFmtId="164" fontId="0" fillId="0" borderId="6" xfId="0" applyNumberFormat="1" applyBorder="1"/>
    <xf numFmtId="164" fontId="0" fillId="7" borderId="35" xfId="0" applyNumberFormat="1" applyFill="1" applyBorder="1"/>
    <xf numFmtId="164" fontId="0" fillId="0" borderId="35" xfId="0" applyNumberFormat="1" applyBorder="1"/>
    <xf numFmtId="164" fontId="0" fillId="7" borderId="7" xfId="0" applyNumberFormat="1" applyFill="1" applyBorder="1"/>
    <xf numFmtId="0" fontId="24" fillId="0" borderId="0" xfId="0" applyFont="1" applyAlignment="1">
      <alignment horizontal="center" vertical="center"/>
    </xf>
    <xf numFmtId="0" fontId="24" fillId="0" borderId="0" xfId="0" applyFont="1" applyAlignment="1">
      <alignment horizontal="left" vertical="center"/>
    </xf>
    <xf numFmtId="0" fontId="0" fillId="0" borderId="0" xfId="0" applyAlignment="1">
      <alignment wrapText="1"/>
    </xf>
    <xf numFmtId="164" fontId="0" fillId="0" borderId="0" xfId="0" applyNumberFormat="1" applyAlignment="1" applyProtection="1">
      <alignment horizontal="right" vertical="center"/>
      <protection locked="0"/>
    </xf>
    <xf numFmtId="0" fontId="0" fillId="0" borderId="0" xfId="0" applyAlignment="1">
      <alignment vertical="center"/>
    </xf>
    <xf numFmtId="0" fontId="24" fillId="0" borderId="0" xfId="0" applyFont="1" applyAlignment="1">
      <alignment vertical="center"/>
    </xf>
    <xf numFmtId="164" fontId="0" fillId="0" borderId="0" xfId="0" applyNumberFormat="1" applyBorder="1" applyAlignment="1" applyProtection="1">
      <alignment horizontal="right" vertical="center"/>
      <protection locked="0"/>
    </xf>
    <xf numFmtId="0" fontId="33" fillId="0" borderId="0" xfId="0" applyFont="1" applyBorder="1" applyAlignment="1">
      <alignment horizontal="left" vertical="center" wrapText="1"/>
    </xf>
    <xf numFmtId="164" fontId="0" fillId="0" borderId="0" xfId="0" applyNumberFormat="1" applyBorder="1" applyAlignment="1" applyProtection="1">
      <alignment vertical="center"/>
      <protection locked="0"/>
    </xf>
    <xf numFmtId="0" fontId="0" fillId="0" borderId="0" xfId="0" applyBorder="1"/>
    <xf numFmtId="164" fontId="0" fillId="0" borderId="0" xfId="0" applyNumberFormat="1" applyBorder="1" applyAlignment="1">
      <alignment vertical="center"/>
    </xf>
    <xf numFmtId="164" fontId="24" fillId="0" borderId="0" xfId="0" applyNumberFormat="1" applyFont="1" applyBorder="1" applyAlignment="1">
      <alignment horizontal="center" vertical="center" wrapText="1"/>
    </xf>
    <xf numFmtId="0" fontId="0" fillId="0" borderId="0" xfId="0" applyBorder="1" applyAlignment="1">
      <alignment wrapText="1"/>
    </xf>
    <xf numFmtId="164" fontId="10" fillId="0" borderId="0" xfId="0" applyNumberFormat="1" applyFont="1" applyBorder="1"/>
    <xf numFmtId="164" fontId="10" fillId="7" borderId="5" xfId="0" applyNumberFormat="1" applyFont="1" applyFill="1" applyBorder="1"/>
    <xf numFmtId="164" fontId="0" fillId="7" borderId="5" xfId="0" applyNumberFormat="1" applyFill="1" applyBorder="1"/>
    <xf numFmtId="164" fontId="10" fillId="8" borderId="14" xfId="0" applyNumberFormat="1" applyFont="1" applyFill="1" applyBorder="1" applyProtection="1">
      <protection locked="0"/>
    </xf>
    <xf numFmtId="164" fontId="10" fillId="0" borderId="12" xfId="0" applyNumberFormat="1" applyFont="1" applyBorder="1" applyAlignment="1" applyProtection="1">
      <alignment horizontal="left"/>
      <protection locked="0"/>
    </xf>
    <xf numFmtId="164" fontId="10" fillId="0" borderId="10" xfId="0" applyNumberFormat="1" applyFont="1" applyBorder="1" applyProtection="1">
      <protection locked="0"/>
    </xf>
    <xf numFmtId="164" fontId="6" fillId="0" borderId="0" xfId="0" applyNumberFormat="1" applyFont="1" applyAlignment="1" applyProtection="1">
      <alignment horizontal="left"/>
      <protection locked="0"/>
    </xf>
    <xf numFmtId="164" fontId="0" fillId="0" borderId="0" xfId="0" applyNumberFormat="1" applyAlignment="1" applyProtection="1">
      <alignment horizontal="left"/>
      <protection locked="0"/>
    </xf>
    <xf numFmtId="164" fontId="10" fillId="0" borderId="0" xfId="0" applyNumberFormat="1" applyFont="1" applyAlignment="1" applyProtection="1">
      <alignment horizontal="left" vertical="center"/>
      <protection locked="0"/>
    </xf>
    <xf numFmtId="164" fontId="14" fillId="13" borderId="12" xfId="0" applyNumberFormat="1" applyFont="1" applyFill="1" applyBorder="1" applyAlignment="1" applyProtection="1">
      <alignment horizontal="left"/>
      <protection locked="0"/>
    </xf>
    <xf numFmtId="164" fontId="10" fillId="0" borderId="0" xfId="0" applyNumberFormat="1" applyFont="1" applyAlignment="1" applyProtection="1">
      <alignment horizontal="left"/>
      <protection locked="0"/>
    </xf>
    <xf numFmtId="164" fontId="0" fillId="15" borderId="25" xfId="0" applyNumberFormat="1" applyFill="1" applyBorder="1" applyAlignment="1" applyProtection="1">
      <alignment horizontal="left"/>
      <protection locked="0"/>
    </xf>
    <xf numFmtId="164" fontId="0" fillId="14" borderId="10" xfId="0" applyNumberFormat="1" applyFill="1" applyBorder="1" applyAlignment="1" applyProtection="1">
      <alignment horizontal="left"/>
      <protection locked="0"/>
    </xf>
    <xf numFmtId="164" fontId="10" fillId="13" borderId="12" xfId="0" applyNumberFormat="1" applyFont="1" applyFill="1" applyBorder="1" applyAlignment="1" applyProtection="1">
      <alignment horizontal="left"/>
      <protection locked="0"/>
    </xf>
    <xf numFmtId="164" fontId="10" fillId="14" borderId="0" xfId="0" applyNumberFormat="1" applyFont="1" applyFill="1" applyAlignment="1" applyProtection="1">
      <alignment horizontal="left"/>
      <protection locked="0"/>
    </xf>
    <xf numFmtId="164" fontId="10" fillId="13" borderId="15" xfId="0" applyNumberFormat="1" applyFont="1" applyFill="1" applyBorder="1" applyAlignment="1" applyProtection="1">
      <alignment horizontal="left"/>
      <protection locked="0"/>
    </xf>
    <xf numFmtId="164" fontId="10" fillId="15" borderId="25" xfId="0" applyNumberFormat="1" applyFont="1" applyFill="1" applyBorder="1" applyAlignment="1" applyProtection="1">
      <alignment horizontal="left"/>
      <protection locked="0"/>
    </xf>
    <xf numFmtId="164" fontId="10" fillId="15" borderId="23" xfId="0" applyNumberFormat="1" applyFont="1" applyFill="1" applyBorder="1" applyAlignment="1" applyProtection="1">
      <alignment horizontal="left"/>
      <protection locked="0"/>
    </xf>
    <xf numFmtId="164" fontId="0" fillId="13" borderId="10" xfId="0" applyNumberFormat="1" applyFill="1" applyBorder="1" applyAlignment="1" applyProtection="1">
      <alignment horizontal="left"/>
      <protection locked="0"/>
    </xf>
    <xf numFmtId="164" fontId="0" fillId="13" borderId="15" xfId="0" applyNumberFormat="1" applyFill="1" applyBorder="1" applyAlignment="1" applyProtection="1">
      <alignment horizontal="left"/>
      <protection locked="0"/>
    </xf>
    <xf numFmtId="164" fontId="13" fillId="0" borderId="0" xfId="0" applyNumberFormat="1" applyFont="1" applyAlignment="1" applyProtection="1">
      <alignment horizontal="left"/>
      <protection locked="0"/>
    </xf>
    <xf numFmtId="164" fontId="13" fillId="0" borderId="0" xfId="0" applyNumberFormat="1" applyFont="1" applyAlignment="1" applyProtection="1">
      <alignment horizontal="left" vertical="center"/>
      <protection locked="0"/>
    </xf>
    <xf numFmtId="164" fontId="12" fillId="15" borderId="25" xfId="0" applyNumberFormat="1" applyFont="1" applyFill="1" applyBorder="1" applyAlignment="1" applyProtection="1">
      <alignment horizontal="left"/>
      <protection locked="0"/>
    </xf>
    <xf numFmtId="164" fontId="12" fillId="13" borderId="39" xfId="0" applyNumberFormat="1" applyFont="1" applyFill="1" applyBorder="1" applyAlignment="1" applyProtection="1">
      <alignment horizontal="left"/>
      <protection locked="0"/>
    </xf>
    <xf numFmtId="164" fontId="0" fillId="13" borderId="38" xfId="0" applyNumberFormat="1" applyFill="1" applyBorder="1" applyAlignment="1" applyProtection="1">
      <alignment horizontal="left"/>
      <protection locked="0"/>
    </xf>
    <xf numFmtId="164" fontId="12" fillId="13" borderId="38" xfId="0" applyNumberFormat="1" applyFont="1" applyFill="1" applyBorder="1" applyAlignment="1" applyProtection="1">
      <alignment horizontal="left"/>
      <protection locked="0"/>
    </xf>
    <xf numFmtId="164" fontId="12" fillId="13" borderId="29" xfId="0" applyNumberFormat="1" applyFont="1" applyFill="1" applyBorder="1" applyAlignment="1" applyProtection="1">
      <alignment horizontal="left"/>
      <protection locked="0"/>
    </xf>
    <xf numFmtId="0" fontId="21" fillId="0" borderId="0" xfId="0" applyFont="1" applyAlignment="1" applyProtection="1">
      <alignment horizontal="left"/>
      <protection locked="0"/>
    </xf>
    <xf numFmtId="164" fontId="0" fillId="0" borderId="10" xfId="0" applyNumberFormat="1" applyFill="1" applyBorder="1" applyProtection="1"/>
    <xf numFmtId="164" fontId="14" fillId="0" borderId="16" xfId="0" applyNumberFormat="1" applyFont="1" applyBorder="1" applyAlignment="1" applyProtection="1">
      <alignment horizontal="center" wrapText="1"/>
      <protection locked="0"/>
    </xf>
    <xf numFmtId="164" fontId="13" fillId="7" borderId="18" xfId="0" applyNumberFormat="1" applyFont="1" applyFill="1" applyBorder="1" applyAlignment="1">
      <alignment wrapText="1"/>
    </xf>
    <xf numFmtId="164" fontId="13" fillId="4" borderId="21" xfId="0" applyNumberFormat="1" applyFont="1" applyFill="1" applyBorder="1" applyAlignment="1">
      <alignment wrapText="1"/>
    </xf>
    <xf numFmtId="164" fontId="34" fillId="0" borderId="0" xfId="0" applyNumberFormat="1" applyFont="1"/>
    <xf numFmtId="164" fontId="10" fillId="13" borderId="12" xfId="0" applyNumberFormat="1" applyFont="1" applyFill="1" applyBorder="1" applyAlignment="1" applyProtection="1">
      <alignment horizontal="left" wrapText="1"/>
      <protection locked="0"/>
    </xf>
    <xf numFmtId="164" fontId="10" fillId="0" borderId="31" xfId="0" applyNumberFormat="1" applyFont="1" applyBorder="1"/>
    <xf numFmtId="0" fontId="8" fillId="0" borderId="2" xfId="4" applyFont="1" applyBorder="1" applyAlignment="1">
      <alignment horizontal="left" vertical="center"/>
    </xf>
    <xf numFmtId="164" fontId="6" fillId="3" borderId="2" xfId="0" applyNumberFormat="1" applyFont="1" applyFill="1" applyBorder="1" applyAlignment="1" applyProtection="1">
      <protection locked="0"/>
    </xf>
    <xf numFmtId="164" fontId="6" fillId="3" borderId="4" xfId="0" applyNumberFormat="1" applyFont="1" applyFill="1" applyBorder="1" applyAlignment="1" applyProtection="1">
      <protection locked="0"/>
    </xf>
    <xf numFmtId="164" fontId="22" fillId="0" borderId="0" xfId="0" applyNumberFormat="1" applyFont="1" applyFill="1"/>
    <xf numFmtId="164" fontId="5" fillId="0" borderId="0" xfId="0" applyNumberFormat="1" applyFont="1" applyFill="1"/>
    <xf numFmtId="164" fontId="6" fillId="0" borderId="0" xfId="0" applyNumberFormat="1" applyFont="1" applyFill="1"/>
    <xf numFmtId="164" fontId="4" fillId="0" borderId="0" xfId="0" applyNumberFormat="1" applyFont="1" applyFill="1" applyAlignment="1">
      <alignment horizontal="right"/>
    </xf>
    <xf numFmtId="164" fontId="6" fillId="0" borderId="21" xfId="0" applyNumberFormat="1" applyFont="1" applyFill="1" applyBorder="1" applyAlignment="1" applyProtection="1">
      <alignment horizontal="center"/>
      <protection locked="0"/>
    </xf>
    <xf numFmtId="0" fontId="21" fillId="0" borderId="0" xfId="0" applyFont="1" applyAlignment="1">
      <alignment vertical="center"/>
    </xf>
    <xf numFmtId="164" fontId="6" fillId="6" borderId="4" xfId="0" applyNumberFormat="1" applyFont="1" applyFill="1" applyBorder="1" applyAlignment="1" applyProtection="1">
      <protection locked="0"/>
    </xf>
    <xf numFmtId="164" fontId="21" fillId="0" borderId="58" xfId="0" applyNumberFormat="1" applyFont="1" applyBorder="1" applyProtection="1">
      <protection locked="0"/>
    </xf>
    <xf numFmtId="164" fontId="6" fillId="0" borderId="0" xfId="0" applyNumberFormat="1" applyFont="1" applyFill="1" applyBorder="1" applyAlignment="1" applyProtection="1">
      <alignment horizontal="center"/>
      <protection locked="0"/>
    </xf>
    <xf numFmtId="164" fontId="6" fillId="0" borderId="11" xfId="0" applyNumberFormat="1" applyFont="1" applyFill="1" applyBorder="1" applyAlignment="1" applyProtection="1">
      <protection locked="0"/>
    </xf>
    <xf numFmtId="164" fontId="6" fillId="0" borderId="4" xfId="0" applyNumberFormat="1" applyFont="1" applyFill="1" applyBorder="1" applyAlignment="1" applyProtection="1">
      <protection locked="0"/>
    </xf>
    <xf numFmtId="164" fontId="6" fillId="0" borderId="0" xfId="0" applyNumberFormat="1" applyFont="1" applyFill="1" applyProtection="1">
      <protection locked="0"/>
    </xf>
    <xf numFmtId="164" fontId="8" fillId="0" borderId="59" xfId="0" quotePrefix="1" applyNumberFormat="1" applyFont="1" applyBorder="1" applyAlignment="1">
      <alignment horizontal="center" vertical="center" wrapText="1"/>
    </xf>
    <xf numFmtId="164" fontId="4" fillId="0" borderId="24" xfId="0" applyNumberFormat="1" applyFont="1" applyFill="1" applyBorder="1" applyAlignment="1">
      <alignment horizontal="left" vertical="center"/>
    </xf>
    <xf numFmtId="164" fontId="4" fillId="0" borderId="18" xfId="0" applyNumberFormat="1" applyFont="1" applyFill="1" applyBorder="1" applyAlignment="1">
      <alignment horizontal="left" vertical="center"/>
    </xf>
    <xf numFmtId="164" fontId="10" fillId="0" borderId="18" xfId="0" applyNumberFormat="1" applyFont="1" applyFill="1" applyBorder="1"/>
    <xf numFmtId="164" fontId="11" fillId="0" borderId="5" xfId="0" applyNumberFormat="1" applyFont="1" applyFill="1" applyBorder="1"/>
    <xf numFmtId="164" fontId="11" fillId="0" borderId="18" xfId="0" applyNumberFormat="1" applyFont="1" applyFill="1" applyBorder="1"/>
    <xf numFmtId="164" fontId="10" fillId="0" borderId="0" xfId="0" applyNumberFormat="1" applyFont="1" applyFill="1"/>
    <xf numFmtId="164" fontId="10" fillId="0" borderId="23" xfId="0" applyNumberFormat="1" applyFont="1" applyFill="1" applyBorder="1" applyProtection="1">
      <protection locked="0"/>
    </xf>
    <xf numFmtId="164" fontId="10" fillId="6" borderId="15" xfId="0" applyNumberFormat="1" applyFont="1" applyFill="1" applyBorder="1" applyProtection="1">
      <protection locked="0"/>
    </xf>
    <xf numFmtId="164" fontId="36" fillId="0" borderId="0" xfId="0" quotePrefix="1" applyNumberFormat="1" applyFont="1"/>
    <xf numFmtId="164" fontId="16" fillId="0" borderId="12" xfId="0" quotePrefix="1" applyNumberFormat="1" applyFont="1" applyBorder="1" applyAlignment="1">
      <alignment horizontal="center" vertical="center" wrapText="1"/>
    </xf>
    <xf numFmtId="164" fontId="38" fillId="0" borderId="0" xfId="0" applyNumberFormat="1" applyFont="1" applyBorder="1" applyAlignment="1">
      <alignment horizontal="center" wrapText="1"/>
    </xf>
    <xf numFmtId="164" fontId="39" fillId="0" borderId="12" xfId="1" applyNumberFormat="1" applyFont="1" applyBorder="1"/>
    <xf numFmtId="0" fontId="39" fillId="0" borderId="0" xfId="0" applyFont="1"/>
    <xf numFmtId="164" fontId="8" fillId="4" borderId="10" xfId="0" applyNumberFormat="1" applyFont="1" applyFill="1" applyBorder="1" applyAlignment="1">
      <alignment horizontal="center" vertical="center" wrapText="1"/>
    </xf>
    <xf numFmtId="164" fontId="0" fillId="0" borderId="0" xfId="0" applyNumberFormat="1" applyFont="1"/>
    <xf numFmtId="164" fontId="0" fillId="0" borderId="10" xfId="0" applyNumberFormat="1" applyFont="1" applyBorder="1"/>
    <xf numFmtId="164" fontId="0" fillId="0" borderId="15" xfId="0" applyNumberFormat="1" applyFont="1" applyBorder="1"/>
    <xf numFmtId="164" fontId="0" fillId="7" borderId="27" xfId="0" applyNumberFormat="1" applyFont="1" applyFill="1" applyBorder="1"/>
    <xf numFmtId="166" fontId="8" fillId="0" borderId="0" xfId="2" applyNumberFormat="1" applyFont="1" applyBorder="1"/>
    <xf numFmtId="164" fontId="0" fillId="0" borderId="13" xfId="0" applyNumberFormat="1" applyFont="1" applyBorder="1"/>
    <xf numFmtId="0" fontId="21" fillId="0" borderId="0" xfId="0" applyFont="1" applyBorder="1" applyAlignment="1">
      <alignment vertical="center"/>
    </xf>
    <xf numFmtId="0" fontId="22" fillId="0" borderId="17" xfId="0" applyFont="1" applyBorder="1" applyAlignment="1">
      <alignment vertical="center"/>
    </xf>
    <xf numFmtId="0" fontId="21" fillId="0" borderId="19" xfId="0" applyFont="1" applyBorder="1" applyAlignment="1">
      <alignment vertical="center"/>
    </xf>
    <xf numFmtId="164" fontId="8" fillId="0" borderId="17" xfId="0" applyNumberFormat="1" applyFont="1" applyFill="1" applyBorder="1" applyAlignment="1">
      <alignment vertical="center"/>
    </xf>
    <xf numFmtId="164" fontId="5" fillId="0" borderId="19" xfId="0" applyNumberFormat="1" applyFont="1" applyFill="1" applyBorder="1"/>
    <xf numFmtId="164" fontId="8" fillId="0" borderId="67" xfId="0" applyNumberFormat="1" applyFont="1" applyFill="1" applyBorder="1" applyAlignment="1">
      <alignment horizontal="center" vertical="center"/>
    </xf>
    <xf numFmtId="164" fontId="8" fillId="0" borderId="27" xfId="0" applyNumberFormat="1" applyFont="1" applyFill="1" applyBorder="1" applyAlignment="1">
      <alignment horizontal="center" vertical="center"/>
    </xf>
    <xf numFmtId="164" fontId="8" fillId="7" borderId="27" xfId="0" applyNumberFormat="1" applyFont="1" applyFill="1" applyBorder="1" applyAlignment="1">
      <alignment horizontal="center" vertical="center" wrapText="1"/>
    </xf>
    <xf numFmtId="164" fontId="8" fillId="7" borderId="28" xfId="0" applyNumberFormat="1" applyFont="1" applyFill="1" applyBorder="1" applyAlignment="1">
      <alignment horizontal="center" vertical="center" wrapText="1"/>
    </xf>
    <xf numFmtId="0" fontId="22" fillId="0" borderId="43" xfId="0" applyFont="1" applyBorder="1"/>
    <xf numFmtId="0" fontId="21" fillId="0" borderId="44" xfId="0" applyFont="1" applyBorder="1"/>
    <xf numFmtId="164" fontId="8" fillId="0" borderId="60" xfId="0" quotePrefix="1" applyNumberFormat="1" applyFont="1" applyBorder="1" applyAlignment="1">
      <alignment horizontal="center" vertical="center" wrapText="1"/>
    </xf>
    <xf numFmtId="164" fontId="8" fillId="0" borderId="61" xfId="0" quotePrefix="1" applyNumberFormat="1" applyFont="1" applyBorder="1" applyAlignment="1">
      <alignment horizontal="center" vertical="center" wrapText="1"/>
    </xf>
    <xf numFmtId="164" fontId="8" fillId="0" borderId="62" xfId="0" quotePrefix="1" applyNumberFormat="1" applyFont="1" applyBorder="1" applyAlignment="1">
      <alignment horizontal="center" vertical="center" wrapText="1"/>
    </xf>
    <xf numFmtId="0" fontId="22" fillId="0" borderId="68" xfId="0" applyFont="1" applyBorder="1"/>
    <xf numFmtId="0" fontId="21" fillId="0" borderId="69" xfId="0" applyFont="1" applyBorder="1"/>
    <xf numFmtId="164" fontId="22" fillId="0" borderId="63" xfId="0" applyNumberFormat="1" applyFont="1" applyBorder="1" applyAlignment="1">
      <alignment horizontal="center" wrapText="1"/>
    </xf>
    <xf numFmtId="164" fontId="22" fillId="0" borderId="64" xfId="0" applyNumberFormat="1" applyFont="1" applyBorder="1" applyAlignment="1">
      <alignment horizontal="center" wrapText="1"/>
    </xf>
    <xf numFmtId="164" fontId="22" fillId="0" borderId="52" xfId="0" applyNumberFormat="1" applyFont="1" applyBorder="1" applyAlignment="1">
      <alignment horizontal="center" wrapText="1"/>
    </xf>
    <xf numFmtId="164" fontId="8" fillId="0" borderId="14" xfId="0" applyNumberFormat="1" applyFont="1" applyBorder="1" applyAlignment="1" applyProtection="1">
      <alignment vertical="center" wrapText="1"/>
    </xf>
    <xf numFmtId="164" fontId="8" fillId="0" borderId="10" xfId="0" applyNumberFormat="1" applyFont="1" applyBorder="1" applyAlignment="1" applyProtection="1">
      <alignment vertical="center" wrapText="1"/>
    </xf>
    <xf numFmtId="164" fontId="8" fillId="0" borderId="57" xfId="0" applyNumberFormat="1" applyFont="1" applyBorder="1" applyAlignment="1" applyProtection="1">
      <alignment vertical="center" wrapText="1"/>
    </xf>
    <xf numFmtId="164" fontId="8" fillId="0" borderId="4" xfId="0" applyNumberFormat="1" applyFont="1" applyBorder="1" applyAlignment="1" applyProtection="1">
      <alignment vertical="center" wrapText="1"/>
    </xf>
    <xf numFmtId="164" fontId="8" fillId="0" borderId="12" xfId="0" applyNumberFormat="1" applyFont="1" applyBorder="1" applyAlignment="1" applyProtection="1">
      <alignment vertical="center" wrapText="1"/>
    </xf>
    <xf numFmtId="164" fontId="8" fillId="0" borderId="50" xfId="0" applyNumberFormat="1" applyFont="1" applyBorder="1" applyAlignment="1" applyProtection="1">
      <alignment vertical="center" wrapText="1"/>
    </xf>
    <xf numFmtId="164" fontId="8" fillId="0" borderId="19" xfId="0" applyNumberFormat="1" applyFont="1" applyBorder="1" applyAlignment="1" applyProtection="1">
      <alignment vertical="center" wrapText="1"/>
    </xf>
    <xf numFmtId="164" fontId="8" fillId="0" borderId="25" xfId="0" applyNumberFormat="1" applyFont="1" applyBorder="1" applyAlignment="1" applyProtection="1">
      <alignment vertical="center" wrapText="1"/>
    </xf>
    <xf numFmtId="164" fontId="6" fillId="6" borderId="2" xfId="0" applyNumberFormat="1" applyFont="1" applyFill="1" applyBorder="1" applyAlignment="1" applyProtection="1"/>
    <xf numFmtId="0" fontId="12" fillId="0" borderId="4" xfId="4" applyBorder="1" applyAlignment="1">
      <alignment horizontal="left" vertical="top" wrapText="1"/>
    </xf>
    <xf numFmtId="0" fontId="31" fillId="0" borderId="45" xfId="0" applyFont="1" applyBorder="1" applyAlignment="1">
      <alignment horizontal="left" vertical="center" wrapText="1"/>
    </xf>
    <xf numFmtId="0" fontId="8" fillId="0" borderId="2" xfId="4" applyFont="1" applyBorder="1" applyAlignment="1">
      <alignment horizontal="left" vertical="top"/>
    </xf>
    <xf numFmtId="0" fontId="8" fillId="7" borderId="2" xfId="4" applyFont="1" applyFill="1" applyBorder="1" applyAlignment="1">
      <alignment horizontal="left" vertical="top"/>
    </xf>
    <xf numFmtId="164" fontId="37" fillId="3" borderId="9" xfId="0" applyNumberFormat="1" applyFont="1" applyFill="1" applyBorder="1" applyAlignment="1" applyProtection="1">
      <protection locked="0"/>
    </xf>
    <xf numFmtId="164" fontId="10" fillId="7" borderId="12" xfId="0" applyNumberFormat="1" applyFont="1" applyFill="1" applyBorder="1"/>
    <xf numFmtId="164" fontId="8" fillId="7" borderId="17" xfId="0" applyNumberFormat="1" applyFont="1" applyFill="1" applyBorder="1" applyAlignment="1">
      <alignment vertical="center"/>
    </xf>
    <xf numFmtId="0" fontId="12" fillId="0" borderId="0" xfId="4" quotePrefix="1" applyAlignment="1">
      <alignment horizontal="left" vertical="top" wrapText="1" indent="1"/>
    </xf>
    <xf numFmtId="164" fontId="10" fillId="7" borderId="4" xfId="0" applyNumberFormat="1" applyFont="1" applyFill="1" applyBorder="1" applyProtection="1">
      <protection locked="0"/>
    </xf>
    <xf numFmtId="164" fontId="10" fillId="7" borderId="2" xfId="0" applyNumberFormat="1" applyFont="1" applyFill="1" applyBorder="1" applyProtection="1">
      <protection locked="0"/>
    </xf>
    <xf numFmtId="164" fontId="10" fillId="7" borderId="12" xfId="0" applyNumberFormat="1" applyFont="1" applyFill="1" applyBorder="1" applyProtection="1">
      <protection locked="0"/>
    </xf>
    <xf numFmtId="0" fontId="12" fillId="0" borderId="4" xfId="4" applyBorder="1" applyAlignment="1">
      <alignment horizontal="left" vertical="top" wrapText="1"/>
    </xf>
    <xf numFmtId="164" fontId="8" fillId="7" borderId="12" xfId="0" quotePrefix="1" applyNumberFormat="1" applyFont="1" applyFill="1" applyBorder="1" applyAlignment="1">
      <alignment horizontal="center" vertical="center" wrapText="1"/>
    </xf>
    <xf numFmtId="164" fontId="10" fillId="0" borderId="10" xfId="0" applyNumberFormat="1" applyFont="1" applyBorder="1" applyAlignment="1" applyProtection="1">
      <alignment horizontal="left"/>
      <protection locked="0"/>
    </xf>
    <xf numFmtId="164" fontId="10" fillId="9" borderId="20" xfId="0" applyNumberFormat="1" applyFont="1" applyFill="1" applyBorder="1" applyProtection="1">
      <protection locked="0"/>
    </xf>
    <xf numFmtId="0" fontId="40" fillId="4" borderId="17" xfId="0" applyFont="1" applyFill="1" applyBorder="1" applyAlignment="1">
      <alignment horizontal="left" vertical="center"/>
    </xf>
    <xf numFmtId="0" fontId="41" fillId="4" borderId="19" xfId="0" applyFont="1" applyFill="1" applyBorder="1" applyAlignment="1">
      <alignment horizontal="left" vertical="center"/>
    </xf>
    <xf numFmtId="0" fontId="0" fillId="0" borderId="56" xfId="0" applyBorder="1" applyAlignment="1">
      <alignment vertical="center"/>
    </xf>
    <xf numFmtId="0" fontId="0" fillId="0" borderId="10" xfId="0" applyBorder="1" applyAlignment="1" applyProtection="1">
      <alignment vertical="center"/>
      <protection locked="0"/>
    </xf>
    <xf numFmtId="0" fontId="0" fillId="0" borderId="49" xfId="0" applyBorder="1" applyAlignment="1" applyProtection="1">
      <alignment vertical="center"/>
      <protection locked="0"/>
    </xf>
    <xf numFmtId="0" fontId="0" fillId="0" borderId="12" xfId="0" applyBorder="1" applyAlignment="1" applyProtection="1">
      <alignment vertical="center"/>
      <protection locked="0"/>
    </xf>
    <xf numFmtId="169" fontId="0" fillId="0" borderId="50" xfId="1" applyNumberFormat="1" applyFont="1" applyBorder="1" applyAlignment="1" applyProtection="1">
      <alignment vertical="center"/>
    </xf>
    <xf numFmtId="0" fontId="0" fillId="0" borderId="51" xfId="0" applyBorder="1" applyAlignment="1" applyProtection="1">
      <alignment vertical="center"/>
      <protection locked="0"/>
    </xf>
    <xf numFmtId="0" fontId="0" fillId="0" borderId="64" xfId="0" applyBorder="1" applyAlignment="1" applyProtection="1">
      <alignment vertical="center"/>
      <protection locked="0"/>
    </xf>
    <xf numFmtId="0" fontId="34" fillId="0" borderId="0" xfId="0" applyFont="1" applyAlignment="1">
      <alignment vertical="center"/>
    </xf>
    <xf numFmtId="0" fontId="0" fillId="0" borderId="0" xfId="0" applyAlignment="1" applyProtection="1">
      <alignment vertical="center"/>
      <protection locked="0"/>
    </xf>
    <xf numFmtId="164" fontId="0" fillId="0" borderId="0" xfId="0" applyNumberFormat="1" applyAlignment="1">
      <alignment vertical="center"/>
    </xf>
    <xf numFmtId="164" fontId="0" fillId="0" borderId="0" xfId="0" applyNumberFormat="1" applyAlignment="1" applyProtection="1">
      <alignment vertical="center"/>
      <protection locked="0"/>
    </xf>
    <xf numFmtId="0" fontId="7" fillId="7" borderId="17" xfId="0" applyFont="1" applyFill="1" applyBorder="1" applyAlignment="1">
      <alignment vertical="center"/>
    </xf>
    <xf numFmtId="0" fontId="7" fillId="7" borderId="19" xfId="0" applyFont="1" applyFill="1" applyBorder="1" applyAlignment="1" applyProtection="1">
      <alignment vertical="center"/>
      <protection locked="0"/>
    </xf>
    <xf numFmtId="0" fontId="0" fillId="0" borderId="31" xfId="0" applyBorder="1" applyAlignment="1" applyProtection="1">
      <alignment horizontal="left" vertical="center"/>
      <protection locked="0"/>
    </xf>
    <xf numFmtId="0" fontId="0" fillId="0" borderId="6" xfId="0" applyBorder="1" applyAlignment="1" applyProtection="1">
      <alignment horizontal="left" vertical="center"/>
      <protection locked="0"/>
    </xf>
    <xf numFmtId="0" fontId="0" fillId="0" borderId="43" xfId="0" applyBorder="1"/>
    <xf numFmtId="0" fontId="0" fillId="6" borderId="65" xfId="0" applyFill="1" applyBorder="1" applyProtection="1">
      <protection locked="0"/>
    </xf>
    <xf numFmtId="0" fontId="0" fillId="6" borderId="68" xfId="0" applyFill="1" applyBorder="1" applyProtection="1">
      <protection locked="0"/>
    </xf>
    <xf numFmtId="17" fontId="7" fillId="7" borderId="17" xfId="0" applyNumberFormat="1" applyFont="1" applyFill="1" applyBorder="1" applyAlignment="1">
      <alignment horizontal="center"/>
    </xf>
    <xf numFmtId="164" fontId="0" fillId="7" borderId="25" xfId="0" applyNumberFormat="1" applyFill="1" applyBorder="1"/>
    <xf numFmtId="164" fontId="0" fillId="7" borderId="3" xfId="0" applyNumberFormat="1" applyFill="1" applyBorder="1"/>
    <xf numFmtId="164" fontId="34" fillId="7" borderId="25" xfId="0" applyNumberFormat="1" applyFont="1" applyFill="1" applyBorder="1"/>
    <xf numFmtId="17" fontId="24" fillId="4" borderId="17" xfId="0" applyNumberFormat="1" applyFont="1" applyFill="1" applyBorder="1" applyAlignment="1">
      <alignment horizontal="center" vertical="center"/>
    </xf>
    <xf numFmtId="164" fontId="0" fillId="0" borderId="20" xfId="0" applyNumberFormat="1" applyBorder="1" applyAlignment="1">
      <alignment vertical="center"/>
    </xf>
    <xf numFmtId="168" fontId="0" fillId="0" borderId="2" xfId="0" applyNumberFormat="1" applyBorder="1" applyAlignment="1">
      <alignment vertical="center"/>
    </xf>
    <xf numFmtId="169" fontId="0" fillId="0" borderId="2" xfId="1" applyNumberFormat="1" applyFont="1" applyBorder="1" applyAlignment="1" applyProtection="1">
      <alignment vertical="center"/>
    </xf>
    <xf numFmtId="164" fontId="0" fillId="0" borderId="59" xfId="0" applyNumberFormat="1" applyBorder="1" applyAlignment="1">
      <alignment vertical="center"/>
    </xf>
    <xf numFmtId="164" fontId="34" fillId="0" borderId="10" xfId="0" applyNumberFormat="1" applyFont="1" applyBorder="1"/>
    <xf numFmtId="164" fontId="24" fillId="0" borderId="3" xfId="0" applyNumberFormat="1" applyFont="1" applyBorder="1"/>
    <xf numFmtId="164" fontId="24" fillId="4" borderId="25" xfId="0" applyNumberFormat="1" applyFont="1" applyFill="1" applyBorder="1" applyAlignment="1">
      <alignment horizontal="center" vertical="center"/>
    </xf>
    <xf numFmtId="164" fontId="24" fillId="4" borderId="25" xfId="0" applyNumberFormat="1" applyFont="1" applyFill="1" applyBorder="1" applyAlignment="1">
      <alignment horizontal="center" vertical="center" wrapText="1"/>
    </xf>
    <xf numFmtId="164" fontId="42" fillId="4" borderId="25" xfId="0" applyNumberFormat="1" applyFont="1" applyFill="1" applyBorder="1" applyAlignment="1">
      <alignment horizontal="center" vertical="center" wrapText="1"/>
    </xf>
    <xf numFmtId="0" fontId="0" fillId="0" borderId="22" xfId="0" applyBorder="1" applyAlignment="1" applyProtection="1">
      <alignment vertical="center"/>
      <protection locked="0"/>
    </xf>
    <xf numFmtId="0" fontId="0" fillId="0" borderId="7" xfId="0" applyBorder="1" applyAlignment="1" applyProtection="1">
      <alignment vertical="center"/>
      <protection locked="0"/>
    </xf>
    <xf numFmtId="164" fontId="0" fillId="0" borderId="10" xfId="0" applyNumberFormat="1" applyFill="1" applyBorder="1"/>
    <xf numFmtId="164" fontId="0" fillId="0" borderId="0" xfId="0" applyNumberFormat="1" applyFill="1"/>
    <xf numFmtId="164" fontId="34" fillId="0" borderId="10" xfId="0" applyNumberFormat="1" applyFont="1" applyFill="1" applyBorder="1"/>
    <xf numFmtId="164" fontId="34" fillId="6" borderId="12" xfId="0" applyNumberFormat="1" applyFont="1" applyFill="1" applyBorder="1" applyProtection="1">
      <protection locked="0"/>
    </xf>
    <xf numFmtId="168" fontId="0" fillId="0" borderId="12" xfId="0" applyNumberFormat="1" applyBorder="1"/>
    <xf numFmtId="0" fontId="12" fillId="0" borderId="4" xfId="4" applyBorder="1" applyAlignment="1">
      <alignment horizontal="left" vertical="top" wrapText="1"/>
    </xf>
    <xf numFmtId="0" fontId="43" fillId="0" borderId="0" xfId="0" applyFont="1"/>
    <xf numFmtId="164" fontId="10" fillId="0" borderId="8" xfId="0" applyNumberFormat="1" applyFont="1" applyBorder="1" applyAlignment="1">
      <alignment vertical="center" wrapText="1"/>
    </xf>
    <xf numFmtId="164" fontId="8" fillId="0" borderId="15" xfId="0" quotePrefix="1" applyNumberFormat="1" applyFont="1" applyBorder="1" applyAlignment="1">
      <alignment horizontal="center" vertical="center" wrapText="1"/>
    </xf>
    <xf numFmtId="164" fontId="11" fillId="0" borderId="70" xfId="0" applyNumberFormat="1" applyFont="1" applyBorder="1"/>
    <xf numFmtId="164" fontId="11" fillId="0" borderId="61" xfId="0" applyNumberFormat="1" applyFont="1" applyBorder="1"/>
    <xf numFmtId="164" fontId="11" fillId="8" borderId="32" xfId="0" applyNumberFormat="1" applyFont="1" applyFill="1" applyBorder="1" applyProtection="1"/>
    <xf numFmtId="164" fontId="11" fillId="0" borderId="32" xfId="0" applyNumberFormat="1" applyFont="1" applyBorder="1"/>
    <xf numFmtId="164" fontId="11" fillId="9" borderId="32" xfId="0" applyNumberFormat="1" applyFont="1" applyFill="1" applyBorder="1" applyProtection="1"/>
    <xf numFmtId="164" fontId="11" fillId="0" borderId="71" xfId="0" applyNumberFormat="1" applyFont="1" applyBorder="1"/>
    <xf numFmtId="164" fontId="11" fillId="0" borderId="5" xfId="0" applyNumberFormat="1" applyFont="1" applyBorder="1"/>
    <xf numFmtId="164" fontId="11" fillId="13" borderId="62" xfId="0" applyNumberFormat="1" applyFont="1" applyFill="1" applyBorder="1" applyAlignment="1" applyProtection="1">
      <alignment horizontal="left"/>
      <protection locked="0"/>
    </xf>
    <xf numFmtId="164" fontId="10" fillId="13" borderId="50" xfId="0" applyNumberFormat="1" applyFont="1" applyFill="1" applyBorder="1" applyAlignment="1" applyProtection="1">
      <alignment horizontal="left"/>
      <protection locked="0"/>
    </xf>
    <xf numFmtId="164" fontId="10" fillId="8" borderId="36" xfId="0" applyNumberFormat="1" applyFont="1" applyFill="1" applyBorder="1" applyProtection="1">
      <protection locked="0"/>
    </xf>
    <xf numFmtId="164" fontId="10" fillId="9" borderId="36" xfId="0" applyNumberFormat="1" applyFont="1" applyFill="1" applyBorder="1" applyProtection="1">
      <protection locked="0"/>
    </xf>
    <xf numFmtId="164" fontId="10" fillId="13" borderId="52" xfId="0" applyNumberFormat="1" applyFont="1" applyFill="1" applyBorder="1" applyAlignment="1" applyProtection="1">
      <alignment horizontal="left"/>
      <protection locked="0"/>
    </xf>
    <xf numFmtId="164" fontId="10" fillId="13" borderId="57" xfId="0" applyNumberFormat="1" applyFont="1" applyFill="1" applyBorder="1" applyAlignment="1" applyProtection="1">
      <alignment horizontal="left"/>
      <protection locked="0"/>
    </xf>
    <xf numFmtId="164" fontId="10" fillId="13" borderId="37" xfId="0" applyNumberFormat="1" applyFont="1" applyFill="1" applyBorder="1" applyAlignment="1" applyProtection="1">
      <alignment horizontal="left"/>
      <protection locked="0"/>
    </xf>
    <xf numFmtId="164" fontId="11" fillId="0" borderId="70" xfId="0" applyNumberFormat="1" applyFont="1" applyBorder="1" applyProtection="1">
      <protection locked="0"/>
    </xf>
    <xf numFmtId="164" fontId="23" fillId="0" borderId="61" xfId="0" applyNumberFormat="1" applyFont="1" applyBorder="1" applyProtection="1">
      <protection locked="0"/>
    </xf>
    <xf numFmtId="164" fontId="11" fillId="0" borderId="32" xfId="0" applyNumberFormat="1" applyFont="1" applyBorder="1" applyProtection="1"/>
    <xf numFmtId="164" fontId="10" fillId="0" borderId="56" xfId="0" applyNumberFormat="1" applyFont="1" applyBorder="1" applyProtection="1">
      <protection locked="0"/>
    </xf>
    <xf numFmtId="164" fontId="10" fillId="0" borderId="13" xfId="0" applyNumberFormat="1" applyFont="1" applyBorder="1" applyProtection="1">
      <protection locked="0"/>
    </xf>
    <xf numFmtId="164" fontId="10" fillId="0" borderId="0" xfId="0" applyNumberFormat="1" applyFont="1" applyBorder="1" applyProtection="1">
      <protection locked="0"/>
    </xf>
    <xf numFmtId="164" fontId="10" fillId="0" borderId="0" xfId="0" applyNumberFormat="1" applyFont="1" applyProtection="1">
      <protection locked="0"/>
    </xf>
    <xf numFmtId="164" fontId="10" fillId="0" borderId="55" xfId="0" applyNumberFormat="1" applyFont="1" applyBorder="1" applyProtection="1">
      <protection locked="0"/>
    </xf>
    <xf numFmtId="164" fontId="10" fillId="0" borderId="36" xfId="0" applyNumberFormat="1" applyFont="1" applyBorder="1" applyProtection="1">
      <protection locked="0"/>
    </xf>
    <xf numFmtId="164" fontId="10" fillId="0" borderId="72" xfId="0" applyNumberFormat="1" applyFont="1" applyBorder="1" applyProtection="1">
      <protection locked="0"/>
    </xf>
    <xf numFmtId="164" fontId="10" fillId="0" borderId="35" xfId="0" applyNumberFormat="1" applyFont="1" applyBorder="1" applyProtection="1">
      <protection locked="0"/>
    </xf>
    <xf numFmtId="164" fontId="10" fillId="0" borderId="49" xfId="0" applyNumberFormat="1" applyFont="1" applyBorder="1" applyProtection="1">
      <protection locked="0"/>
    </xf>
    <xf numFmtId="164" fontId="8" fillId="0" borderId="4" xfId="0" quotePrefix="1" applyNumberFormat="1" applyFont="1" applyBorder="1" applyAlignment="1">
      <alignment horizontal="center" vertical="center" wrapText="1"/>
    </xf>
    <xf numFmtId="164" fontId="8" fillId="16" borderId="12" xfId="0" quotePrefix="1" applyNumberFormat="1" applyFont="1" applyFill="1" applyBorder="1" applyAlignment="1">
      <alignment horizontal="center" vertical="center" wrapText="1"/>
    </xf>
    <xf numFmtId="164" fontId="4" fillId="3" borderId="26" xfId="0" applyNumberFormat="1" applyFont="1" applyFill="1" applyBorder="1" applyAlignment="1" applyProtection="1">
      <protection locked="0"/>
    </xf>
    <xf numFmtId="164" fontId="4" fillId="3" borderId="12" xfId="0" applyNumberFormat="1" applyFont="1" applyFill="1" applyBorder="1" applyAlignment="1" applyProtection="1">
      <protection locked="0"/>
    </xf>
    <xf numFmtId="164" fontId="4" fillId="3" borderId="12" xfId="0" applyNumberFormat="1" applyFont="1" applyFill="1" applyBorder="1" applyAlignment="1" applyProtection="1">
      <protection locked="0"/>
    </xf>
    <xf numFmtId="0" fontId="12" fillId="0" borderId="2" xfId="4" applyBorder="1" applyAlignment="1">
      <alignment horizontal="left" vertical="top" wrapText="1"/>
    </xf>
    <xf numFmtId="0" fontId="12" fillId="0" borderId="4" xfId="4" applyBorder="1" applyAlignment="1">
      <alignment horizontal="left" vertical="top" wrapText="1"/>
    </xf>
    <xf numFmtId="0" fontId="12" fillId="0" borderId="20" xfId="4" applyBorder="1" applyAlignment="1">
      <alignment horizontal="left" vertical="center" wrapText="1"/>
    </xf>
    <xf numFmtId="0" fontId="12" fillId="0" borderId="14" xfId="4" applyBorder="1" applyAlignment="1">
      <alignment horizontal="left" vertical="center" wrapText="1"/>
    </xf>
    <xf numFmtId="0" fontId="12" fillId="0" borderId="26" xfId="4" applyBorder="1" applyAlignment="1">
      <alignment horizontal="left" vertical="top" wrapText="1"/>
    </xf>
    <xf numFmtId="0" fontId="28" fillId="0" borderId="45" xfId="0" applyFont="1" applyBorder="1" applyAlignment="1">
      <alignment horizontal="left" vertical="top" wrapText="1"/>
    </xf>
    <xf numFmtId="0" fontId="28" fillId="0" borderId="46" xfId="0" applyFont="1" applyBorder="1" applyAlignment="1">
      <alignment horizontal="left" vertical="top" wrapText="1"/>
    </xf>
    <xf numFmtId="0" fontId="30" fillId="0" borderId="45" xfId="0" applyFont="1" applyBorder="1" applyAlignment="1">
      <alignment horizontal="left" vertical="top" wrapText="1"/>
    </xf>
    <xf numFmtId="0" fontId="30" fillId="0" borderId="46" xfId="0" applyFont="1" applyBorder="1" applyAlignment="1">
      <alignment horizontal="left" vertical="top" wrapText="1"/>
    </xf>
    <xf numFmtId="0" fontId="31" fillId="0" borderId="45" xfId="0" applyFont="1" applyBorder="1" applyAlignment="1">
      <alignment horizontal="left" vertical="center" wrapText="1"/>
    </xf>
    <xf numFmtId="0" fontId="31" fillId="0" borderId="46" xfId="0" applyFont="1" applyBorder="1" applyAlignment="1">
      <alignment horizontal="left" vertical="center" wrapText="1"/>
    </xf>
    <xf numFmtId="0" fontId="8" fillId="0" borderId="2" xfId="4" applyFont="1" applyBorder="1" applyAlignment="1">
      <alignment horizontal="left" vertical="top"/>
    </xf>
    <xf numFmtId="0" fontId="8" fillId="0" borderId="4" xfId="4" applyFont="1" applyBorder="1" applyAlignment="1">
      <alignment horizontal="left" vertical="top"/>
    </xf>
    <xf numFmtId="0" fontId="12" fillId="0" borderId="26" xfId="4" applyBorder="1" applyAlignment="1">
      <alignment horizontal="left" vertical="center" wrapText="1"/>
    </xf>
    <xf numFmtId="0" fontId="12" fillId="0" borderId="9" xfId="4" applyBorder="1" applyAlignment="1">
      <alignment horizontal="left" vertical="center" wrapText="1"/>
    </xf>
    <xf numFmtId="0" fontId="4" fillId="7" borderId="24" xfId="4" applyFont="1" applyFill="1" applyBorder="1" applyAlignment="1">
      <alignment horizontal="left" vertical="top"/>
    </xf>
    <xf numFmtId="0" fontId="4" fillId="7" borderId="40" xfId="4" applyFont="1" applyFill="1" applyBorder="1" applyAlignment="1">
      <alignment horizontal="left" vertical="top"/>
    </xf>
    <xf numFmtId="0" fontId="8" fillId="0" borderId="43" xfId="4" applyFont="1" applyBorder="1" applyAlignment="1">
      <alignment horizontal="left" vertical="center" wrapText="1"/>
    </xf>
    <xf numFmtId="0" fontId="8" fillId="0" borderId="44" xfId="4" applyFont="1" applyBorder="1" applyAlignment="1">
      <alignment horizontal="left" vertical="center" wrapText="1"/>
    </xf>
    <xf numFmtId="0" fontId="12" fillId="0" borderId="45" xfId="4" applyBorder="1" applyAlignment="1">
      <alignment horizontal="left" vertical="center"/>
    </xf>
    <xf numFmtId="0" fontId="12" fillId="0" borderId="46" xfId="4" applyBorder="1" applyAlignment="1">
      <alignment horizontal="left" vertical="center"/>
    </xf>
    <xf numFmtId="164" fontId="12" fillId="0" borderId="6" xfId="4" quotePrefix="1" applyNumberFormat="1" applyBorder="1" applyAlignment="1">
      <alignment horizontal="left" vertical="top" wrapText="1"/>
    </xf>
    <xf numFmtId="164" fontId="12" fillId="0" borderId="7" xfId="4" quotePrefix="1" applyNumberFormat="1" applyBorder="1" applyAlignment="1">
      <alignment horizontal="left" vertical="top" wrapText="1"/>
    </xf>
    <xf numFmtId="164" fontId="12" fillId="5" borderId="17" xfId="4" quotePrefix="1" applyNumberFormat="1" applyFill="1" applyBorder="1" applyAlignment="1">
      <alignment horizontal="left" vertical="top" wrapText="1"/>
    </xf>
    <xf numFmtId="164" fontId="12" fillId="5" borderId="19" xfId="4" quotePrefix="1" applyNumberFormat="1" applyFill="1" applyBorder="1" applyAlignment="1">
      <alignment horizontal="left" vertical="top" wrapText="1"/>
    </xf>
    <xf numFmtId="0" fontId="8" fillId="7" borderId="2" xfId="4" applyFont="1" applyFill="1" applyBorder="1" applyAlignment="1">
      <alignment horizontal="left" vertical="top"/>
    </xf>
    <xf numFmtId="0" fontId="8" fillId="7" borderId="4" xfId="4" applyFont="1" applyFill="1" applyBorder="1" applyAlignment="1">
      <alignment horizontal="left" vertical="top"/>
    </xf>
    <xf numFmtId="0" fontId="12" fillId="0" borderId="2" xfId="4" applyBorder="1" applyAlignment="1">
      <alignment horizontal="left" vertical="center" wrapText="1"/>
    </xf>
    <xf numFmtId="0" fontId="12" fillId="0" borderId="4" xfId="4" applyBorder="1" applyAlignment="1">
      <alignment horizontal="left" vertical="center" wrapText="1"/>
    </xf>
    <xf numFmtId="0" fontId="12" fillId="13" borderId="2" xfId="4" applyFill="1" applyBorder="1" applyAlignment="1">
      <alignment horizontal="left" vertical="center"/>
    </xf>
    <xf numFmtId="0" fontId="12" fillId="13" borderId="4" xfId="4" applyFill="1" applyBorder="1" applyAlignment="1">
      <alignment horizontal="left" vertical="center"/>
    </xf>
    <xf numFmtId="164" fontId="4" fillId="7" borderId="17" xfId="0" applyNumberFormat="1" applyFont="1" applyFill="1" applyBorder="1" applyAlignment="1">
      <alignment horizontal="left" vertical="center"/>
    </xf>
    <xf numFmtId="164" fontId="4" fillId="7" borderId="18" xfId="0" applyNumberFormat="1" applyFont="1" applyFill="1" applyBorder="1" applyAlignment="1">
      <alignment horizontal="left" vertical="center"/>
    </xf>
    <xf numFmtId="164" fontId="16" fillId="0" borderId="20" xfId="0" applyNumberFormat="1" applyFont="1" applyBorder="1" applyAlignment="1">
      <alignment horizontal="left" vertical="center" wrapText="1"/>
    </xf>
    <xf numFmtId="164" fontId="16" fillId="0" borderId="14" xfId="0" applyNumberFormat="1" applyFont="1" applyBorder="1" applyAlignment="1">
      <alignment horizontal="left" vertical="center" wrapText="1"/>
    </xf>
    <xf numFmtId="164" fontId="8" fillId="0" borderId="2" xfId="0" quotePrefix="1" applyNumberFormat="1" applyFont="1" applyBorder="1" applyAlignment="1">
      <alignment horizontal="center" vertical="center" wrapText="1"/>
    </xf>
    <xf numFmtId="164" fontId="8" fillId="0" borderId="4" xfId="0" quotePrefix="1" applyNumberFormat="1" applyFont="1" applyBorder="1" applyAlignment="1">
      <alignment horizontal="center" vertical="center" wrapText="1"/>
    </xf>
    <xf numFmtId="164" fontId="10" fillId="9" borderId="2" xfId="0" applyNumberFormat="1" applyFont="1" applyFill="1" applyBorder="1" applyAlignment="1" applyProtection="1">
      <alignment horizontal="center" wrapText="1"/>
      <protection locked="0"/>
    </xf>
    <xf numFmtId="164" fontId="10" fillId="9" borderId="4" xfId="0" applyNumberFormat="1" applyFont="1" applyFill="1" applyBorder="1" applyAlignment="1" applyProtection="1">
      <alignment horizontal="center" wrapText="1"/>
      <protection locked="0"/>
    </xf>
    <xf numFmtId="164" fontId="11" fillId="0" borderId="21" xfId="5" applyNumberFormat="1" applyFont="1" applyBorder="1" applyAlignment="1">
      <alignment vertical="center"/>
    </xf>
    <xf numFmtId="164" fontId="11" fillId="0" borderId="14" xfId="5" applyNumberFormat="1" applyFont="1" applyBorder="1" applyAlignment="1">
      <alignment vertical="center"/>
    </xf>
    <xf numFmtId="164" fontId="8" fillId="5" borderId="17" xfId="0" applyNumberFormat="1" applyFont="1" applyFill="1" applyBorder="1" applyAlignment="1" applyProtection="1">
      <alignment horizontal="center"/>
      <protection locked="0"/>
    </xf>
    <xf numFmtId="164" fontId="8" fillId="5" borderId="19" xfId="0" applyNumberFormat="1" applyFont="1" applyFill="1" applyBorder="1" applyAlignment="1" applyProtection="1">
      <alignment horizontal="center"/>
      <protection locked="0"/>
    </xf>
    <xf numFmtId="164" fontId="9" fillId="6" borderId="12" xfId="0" applyNumberFormat="1" applyFont="1" applyFill="1" applyBorder="1" applyAlignment="1">
      <alignment horizontal="left" vertical="top" wrapText="1"/>
    </xf>
    <xf numFmtId="164" fontId="11" fillId="7" borderId="2" xfId="0" applyNumberFormat="1" applyFont="1" applyFill="1" applyBorder="1" applyAlignment="1">
      <alignment horizontal="center" vertical="center" wrapText="1"/>
    </xf>
    <xf numFmtId="164" fontId="11" fillId="7" borderId="3" xfId="0" applyNumberFormat="1" applyFont="1" applyFill="1" applyBorder="1" applyAlignment="1">
      <alignment horizontal="center" vertical="center" wrapText="1"/>
    </xf>
    <xf numFmtId="164" fontId="11" fillId="7" borderId="4" xfId="0" applyNumberFormat="1" applyFont="1" applyFill="1" applyBorder="1" applyAlignment="1">
      <alignment horizontal="center" vertical="center" wrapText="1"/>
    </xf>
    <xf numFmtId="164" fontId="8" fillId="0" borderId="26" xfId="0" quotePrefix="1" applyNumberFormat="1" applyFont="1" applyBorder="1" applyAlignment="1">
      <alignment horizontal="center" vertical="center" wrapText="1"/>
    </xf>
    <xf numFmtId="164" fontId="8" fillId="0" borderId="9" xfId="0" quotePrefix="1" applyNumberFormat="1" applyFont="1" applyBorder="1" applyAlignment="1">
      <alignment horizontal="center" vertical="center" wrapText="1"/>
    </xf>
    <xf numFmtId="164" fontId="9" fillId="0" borderId="12" xfId="0" applyNumberFormat="1" applyFont="1" applyFill="1" applyBorder="1" applyAlignment="1">
      <alignment horizontal="left" vertical="top" wrapText="1"/>
    </xf>
    <xf numFmtId="164" fontId="6" fillId="3" borderId="2" xfId="0" applyNumberFormat="1" applyFont="1" applyFill="1" applyBorder="1" applyAlignment="1" applyProtection="1">
      <alignment horizontal="center"/>
      <protection locked="0"/>
    </xf>
    <xf numFmtId="164" fontId="6" fillId="3" borderId="3" xfId="0" applyNumberFormat="1" applyFont="1" applyFill="1" applyBorder="1" applyAlignment="1" applyProtection="1">
      <alignment horizontal="center"/>
      <protection locked="0"/>
    </xf>
    <xf numFmtId="164" fontId="6" fillId="3" borderId="4" xfId="0" applyNumberFormat="1" applyFont="1" applyFill="1" applyBorder="1" applyAlignment="1" applyProtection="1">
      <alignment horizontal="center"/>
      <protection locked="0"/>
    </xf>
    <xf numFmtId="164" fontId="8" fillId="5" borderId="6" xfId="0" applyNumberFormat="1" applyFont="1" applyFill="1" applyBorder="1" applyAlignment="1" applyProtection="1">
      <alignment horizontal="center"/>
      <protection locked="0"/>
    </xf>
    <xf numFmtId="164" fontId="8" fillId="5" borderId="7" xfId="0" applyNumberFormat="1" applyFont="1" applyFill="1" applyBorder="1" applyAlignment="1" applyProtection="1">
      <alignment horizontal="center"/>
      <protection locked="0"/>
    </xf>
    <xf numFmtId="164" fontId="12" fillId="0" borderId="0" xfId="0" applyNumberFormat="1" applyFont="1" applyAlignment="1">
      <alignment horizontal="left" vertical="top"/>
    </xf>
    <xf numFmtId="164" fontId="12" fillId="0" borderId="0" xfId="0" applyNumberFormat="1" applyFont="1" applyAlignment="1">
      <alignment horizontal="left" vertical="top" wrapText="1"/>
    </xf>
    <xf numFmtId="164" fontId="6" fillId="6" borderId="2" xfId="0" applyNumberFormat="1" applyFont="1" applyFill="1" applyBorder="1" applyAlignment="1" applyProtection="1">
      <alignment horizontal="center"/>
      <protection locked="0"/>
    </xf>
    <xf numFmtId="164" fontId="6" fillId="6" borderId="3" xfId="0" applyNumberFormat="1" applyFont="1" applyFill="1" applyBorder="1" applyAlignment="1" applyProtection="1">
      <alignment horizontal="center"/>
      <protection locked="0"/>
    </xf>
    <xf numFmtId="164" fontId="6" fillId="6" borderId="4" xfId="0" applyNumberFormat="1" applyFont="1" applyFill="1" applyBorder="1" applyAlignment="1" applyProtection="1">
      <alignment horizontal="center"/>
      <protection locked="0"/>
    </xf>
    <xf numFmtId="164" fontId="8" fillId="7" borderId="0" xfId="0" applyNumberFormat="1" applyFont="1" applyFill="1" applyAlignment="1">
      <alignment horizontal="center"/>
    </xf>
    <xf numFmtId="164" fontId="8" fillId="0" borderId="32" xfId="0" applyNumberFormat="1" applyFont="1" applyBorder="1" applyAlignment="1">
      <alignment horizontal="center" vertical="center"/>
    </xf>
    <xf numFmtId="164" fontId="8" fillId="0" borderId="36" xfId="0" applyNumberFormat="1" applyFont="1" applyBorder="1" applyAlignment="1">
      <alignment horizontal="center" vertical="center"/>
    </xf>
    <xf numFmtId="164" fontId="8" fillId="0" borderId="32" xfId="0" applyNumberFormat="1" applyFont="1" applyBorder="1" applyAlignment="1">
      <alignment horizontal="center" vertical="center" wrapText="1"/>
    </xf>
    <xf numFmtId="164" fontId="8" fillId="0" borderId="36" xfId="0" applyNumberFormat="1" applyFont="1" applyBorder="1" applyAlignment="1">
      <alignment horizontal="center" vertical="center" wrapText="1"/>
    </xf>
    <xf numFmtId="164" fontId="4" fillId="7" borderId="24" xfId="0" applyNumberFormat="1" applyFont="1" applyFill="1" applyBorder="1" applyAlignment="1">
      <alignment horizontal="left" vertical="center"/>
    </xf>
    <xf numFmtId="0" fontId="22" fillId="0" borderId="65" xfId="0" applyFont="1" applyBorder="1" applyAlignment="1" applyProtection="1">
      <alignment horizontal="left" vertical="center"/>
    </xf>
    <xf numFmtId="0" fontId="22" fillId="0" borderId="66" xfId="0" applyFont="1" applyBorder="1" applyAlignment="1" applyProtection="1">
      <alignment horizontal="left" vertical="center"/>
    </xf>
    <xf numFmtId="0" fontId="22" fillId="0" borderId="45" xfId="0" applyFont="1" applyBorder="1" applyAlignment="1" applyProtection="1">
      <alignment horizontal="left" vertical="center"/>
    </xf>
    <xf numFmtId="0" fontId="22" fillId="0" borderId="46" xfId="0" applyFont="1" applyBorder="1" applyAlignment="1" applyProtection="1">
      <alignment horizontal="left" vertical="center"/>
    </xf>
  </cellXfs>
  <cellStyles count="29">
    <cellStyle name="Calculation" xfId="3" builtinId="22"/>
    <cellStyle name="Comma 2" xfId="13" xr:uid="{346F75CC-46BE-445D-BE8A-AB415C113401}"/>
    <cellStyle name="Comma 2 2" xfId="28" xr:uid="{244515C7-E4CE-4D31-A69D-619F5B893DB7}"/>
    <cellStyle name="Comma 2 3" xfId="24" xr:uid="{666B9BC7-F625-4D79-AA4A-19BADA67EB6B}"/>
    <cellStyle name="Comma 2 4" xfId="19" xr:uid="{8D352239-1CF9-4D55-BBD7-3E53F458823C}"/>
    <cellStyle name="Currency" xfId="1" builtinId="4"/>
    <cellStyle name="Currency 2" xfId="12" xr:uid="{C605BBA8-FBF3-45B3-A1D5-32B165BD4E30}"/>
    <cellStyle name="Currency 2 2" xfId="27" xr:uid="{E8B58796-D998-4D0B-86BB-5C5AAD9C0CC7}"/>
    <cellStyle name="Currency 2 3" xfId="23" xr:uid="{15B62D88-862F-4188-B11F-502DC273B261}"/>
    <cellStyle name="Currency 2 4" xfId="18" xr:uid="{57EBD69B-0FF6-4F3A-89D8-4C4970655904}"/>
    <cellStyle name="Currency 3" xfId="11" xr:uid="{FF4073EE-6B34-493F-8984-F4538981698A}"/>
    <cellStyle name="Currency 3 2" xfId="26" xr:uid="{94718FDE-3173-473F-8356-049A7A9EE596}"/>
    <cellStyle name="Currency 3 3" xfId="22" xr:uid="{42A5B879-8167-4D3F-9E03-B1AE42887554}"/>
    <cellStyle name="Currency 3 4" xfId="17" xr:uid="{95BA6999-B636-418F-88FE-AF40208BEB16}"/>
    <cellStyle name="Currency 4" xfId="9" xr:uid="{70188ED7-3103-4A4C-B756-9C066D489CCF}"/>
    <cellStyle name="Currency 4 2" xfId="21" xr:uid="{8517000F-EA0E-42B7-B26E-840F948FF697}"/>
    <cellStyle name="Currency 4 3" xfId="16" xr:uid="{9DF2D66B-3F65-413E-AA67-C0807D5B1559}"/>
    <cellStyle name="Currency 5" xfId="8" xr:uid="{C97B3BF5-AB56-410A-B1BC-430C1FD18678}"/>
    <cellStyle name="Currency 5 2" xfId="25" xr:uid="{F194EBC8-DB0F-4F8C-A060-78CF1477565B}"/>
    <cellStyle name="Currency 5 3" xfId="15" xr:uid="{E11C718A-9802-4140-8A4C-80790F015BA5}"/>
    <cellStyle name="Currency 6" xfId="7" xr:uid="{D796B934-C6C0-48D0-864F-534D8D216720}"/>
    <cellStyle name="Currency 6 2" xfId="20" xr:uid="{51720A3F-EFE1-45E6-AD55-C305F48CE7E1}"/>
    <cellStyle name="Currency 7" xfId="14" xr:uid="{00831F52-61DB-43E6-B526-1BC142A89B27}"/>
    <cellStyle name="Currency 8" xfId="6" xr:uid="{96378600-2F03-4B9A-8661-8131AFEB5A10}"/>
    <cellStyle name="Normal" xfId="0" builtinId="0"/>
    <cellStyle name="Normal 2" xfId="4" xr:uid="{0442DF52-4866-4D1E-B9CB-581ED6D7B4AC}"/>
    <cellStyle name="Normal 3" xfId="5" xr:uid="{BD94690F-AF4E-4E43-A321-49C5A0AE4C0E}"/>
    <cellStyle name="Percent" xfId="2" builtinId="5"/>
    <cellStyle name="Percent 2" xfId="10" xr:uid="{9029275F-E37A-41B7-B770-64998709B778}"/>
  </cellStyles>
  <dxfs count="15">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s>
  <tableStyles count="0" defaultTableStyle="TableStyleMedium2" defaultPivotStyle="PivotStyleLight16"/>
  <colors>
    <mruColors>
      <color rgb="FFFFFF99"/>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2.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B673F0-59EA-4A91-A9EB-560E4BB0EA07}">
  <sheetPr>
    <pageSetUpPr fitToPage="1"/>
  </sheetPr>
  <dimension ref="A1:J89"/>
  <sheetViews>
    <sheetView workbookViewId="0">
      <selection sqref="A1:B1"/>
    </sheetView>
  </sheetViews>
  <sheetFormatPr defaultRowHeight="12.5" x14ac:dyDescent="0.35"/>
  <cols>
    <col min="1" max="1" width="15.26953125" style="211" customWidth="1"/>
    <col min="2" max="2" width="100.26953125" style="195" customWidth="1"/>
    <col min="3" max="9" width="8.81640625" style="195"/>
    <col min="10" max="10" width="12.7265625" style="195" customWidth="1"/>
    <col min="11" max="11" width="11.7265625" style="195" customWidth="1"/>
    <col min="12" max="256" width="8.81640625" style="195"/>
    <col min="257" max="257" width="15.26953125" style="195" customWidth="1"/>
    <col min="258" max="258" width="99.453125" style="195" customWidth="1"/>
    <col min="259" max="265" width="8.81640625" style="195"/>
    <col min="266" max="266" width="12.7265625" style="195" customWidth="1"/>
    <col min="267" max="267" width="11.7265625" style="195" customWidth="1"/>
    <col min="268" max="512" width="8.81640625" style="195"/>
    <col min="513" max="513" width="15.26953125" style="195" customWidth="1"/>
    <col min="514" max="514" width="99.453125" style="195" customWidth="1"/>
    <col min="515" max="521" width="8.81640625" style="195"/>
    <col min="522" max="522" width="12.7265625" style="195" customWidth="1"/>
    <col min="523" max="523" width="11.7265625" style="195" customWidth="1"/>
    <col min="524" max="768" width="8.81640625" style="195"/>
    <col min="769" max="769" width="15.26953125" style="195" customWidth="1"/>
    <col min="770" max="770" width="99.453125" style="195" customWidth="1"/>
    <col min="771" max="777" width="8.81640625" style="195"/>
    <col min="778" max="778" width="12.7265625" style="195" customWidth="1"/>
    <col min="779" max="779" width="11.7265625" style="195" customWidth="1"/>
    <col min="780" max="1024" width="8.81640625" style="195"/>
    <col min="1025" max="1025" width="15.26953125" style="195" customWidth="1"/>
    <col min="1026" max="1026" width="99.453125" style="195" customWidth="1"/>
    <col min="1027" max="1033" width="8.81640625" style="195"/>
    <col min="1034" max="1034" width="12.7265625" style="195" customWidth="1"/>
    <col min="1035" max="1035" width="11.7265625" style="195" customWidth="1"/>
    <col min="1036" max="1280" width="8.81640625" style="195"/>
    <col min="1281" max="1281" width="15.26953125" style="195" customWidth="1"/>
    <col min="1282" max="1282" width="99.453125" style="195" customWidth="1"/>
    <col min="1283" max="1289" width="8.81640625" style="195"/>
    <col min="1290" max="1290" width="12.7265625" style="195" customWidth="1"/>
    <col min="1291" max="1291" width="11.7265625" style="195" customWidth="1"/>
    <col min="1292" max="1536" width="8.81640625" style="195"/>
    <col min="1537" max="1537" width="15.26953125" style="195" customWidth="1"/>
    <col min="1538" max="1538" width="99.453125" style="195" customWidth="1"/>
    <col min="1539" max="1545" width="8.81640625" style="195"/>
    <col min="1546" max="1546" width="12.7265625" style="195" customWidth="1"/>
    <col min="1547" max="1547" width="11.7265625" style="195" customWidth="1"/>
    <col min="1548" max="1792" width="8.81640625" style="195"/>
    <col min="1793" max="1793" width="15.26953125" style="195" customWidth="1"/>
    <col min="1794" max="1794" width="99.453125" style="195" customWidth="1"/>
    <col min="1795" max="1801" width="8.81640625" style="195"/>
    <col min="1802" max="1802" width="12.7265625" style="195" customWidth="1"/>
    <col min="1803" max="1803" width="11.7265625" style="195" customWidth="1"/>
    <col min="1804" max="2048" width="8.81640625" style="195"/>
    <col min="2049" max="2049" width="15.26953125" style="195" customWidth="1"/>
    <col min="2050" max="2050" width="99.453125" style="195" customWidth="1"/>
    <col min="2051" max="2057" width="8.81640625" style="195"/>
    <col min="2058" max="2058" width="12.7265625" style="195" customWidth="1"/>
    <col min="2059" max="2059" width="11.7265625" style="195" customWidth="1"/>
    <col min="2060" max="2304" width="8.81640625" style="195"/>
    <col min="2305" max="2305" width="15.26953125" style="195" customWidth="1"/>
    <col min="2306" max="2306" width="99.453125" style="195" customWidth="1"/>
    <col min="2307" max="2313" width="8.81640625" style="195"/>
    <col min="2314" max="2314" width="12.7265625" style="195" customWidth="1"/>
    <col min="2315" max="2315" width="11.7265625" style="195" customWidth="1"/>
    <col min="2316" max="2560" width="8.81640625" style="195"/>
    <col min="2561" max="2561" width="15.26953125" style="195" customWidth="1"/>
    <col min="2562" max="2562" width="99.453125" style="195" customWidth="1"/>
    <col min="2563" max="2569" width="8.81640625" style="195"/>
    <col min="2570" max="2570" width="12.7265625" style="195" customWidth="1"/>
    <col min="2571" max="2571" width="11.7265625" style="195" customWidth="1"/>
    <col min="2572" max="2816" width="8.81640625" style="195"/>
    <col min="2817" max="2817" width="15.26953125" style="195" customWidth="1"/>
    <col min="2818" max="2818" width="99.453125" style="195" customWidth="1"/>
    <col min="2819" max="2825" width="8.81640625" style="195"/>
    <col min="2826" max="2826" width="12.7265625" style="195" customWidth="1"/>
    <col min="2827" max="2827" width="11.7265625" style="195" customWidth="1"/>
    <col min="2828" max="3072" width="8.81640625" style="195"/>
    <col min="3073" max="3073" width="15.26953125" style="195" customWidth="1"/>
    <col min="3074" max="3074" width="99.453125" style="195" customWidth="1"/>
    <col min="3075" max="3081" width="8.81640625" style="195"/>
    <col min="3082" max="3082" width="12.7265625" style="195" customWidth="1"/>
    <col min="3083" max="3083" width="11.7265625" style="195" customWidth="1"/>
    <col min="3084" max="3328" width="8.81640625" style="195"/>
    <col min="3329" max="3329" width="15.26953125" style="195" customWidth="1"/>
    <col min="3330" max="3330" width="99.453125" style="195" customWidth="1"/>
    <col min="3331" max="3337" width="8.81640625" style="195"/>
    <col min="3338" max="3338" width="12.7265625" style="195" customWidth="1"/>
    <col min="3339" max="3339" width="11.7265625" style="195" customWidth="1"/>
    <col min="3340" max="3584" width="8.81640625" style="195"/>
    <col min="3585" max="3585" width="15.26953125" style="195" customWidth="1"/>
    <col min="3586" max="3586" width="99.453125" style="195" customWidth="1"/>
    <col min="3587" max="3593" width="8.81640625" style="195"/>
    <col min="3594" max="3594" width="12.7265625" style="195" customWidth="1"/>
    <col min="3595" max="3595" width="11.7265625" style="195" customWidth="1"/>
    <col min="3596" max="3840" width="8.81640625" style="195"/>
    <col min="3841" max="3841" width="15.26953125" style="195" customWidth="1"/>
    <col min="3842" max="3842" width="99.453125" style="195" customWidth="1"/>
    <col min="3843" max="3849" width="8.81640625" style="195"/>
    <col min="3850" max="3850" width="12.7265625" style="195" customWidth="1"/>
    <col min="3851" max="3851" width="11.7265625" style="195" customWidth="1"/>
    <col min="3852" max="4096" width="8.81640625" style="195"/>
    <col min="4097" max="4097" width="15.26953125" style="195" customWidth="1"/>
    <col min="4098" max="4098" width="99.453125" style="195" customWidth="1"/>
    <col min="4099" max="4105" width="8.81640625" style="195"/>
    <col min="4106" max="4106" width="12.7265625" style="195" customWidth="1"/>
    <col min="4107" max="4107" width="11.7265625" style="195" customWidth="1"/>
    <col min="4108" max="4352" width="8.81640625" style="195"/>
    <col min="4353" max="4353" width="15.26953125" style="195" customWidth="1"/>
    <col min="4354" max="4354" width="99.453125" style="195" customWidth="1"/>
    <col min="4355" max="4361" width="8.81640625" style="195"/>
    <col min="4362" max="4362" width="12.7265625" style="195" customWidth="1"/>
    <col min="4363" max="4363" width="11.7265625" style="195" customWidth="1"/>
    <col min="4364" max="4608" width="8.81640625" style="195"/>
    <col min="4609" max="4609" width="15.26953125" style="195" customWidth="1"/>
    <col min="4610" max="4610" width="99.453125" style="195" customWidth="1"/>
    <col min="4611" max="4617" width="8.81640625" style="195"/>
    <col min="4618" max="4618" width="12.7265625" style="195" customWidth="1"/>
    <col min="4619" max="4619" width="11.7265625" style="195" customWidth="1"/>
    <col min="4620" max="4864" width="8.81640625" style="195"/>
    <col min="4865" max="4865" width="15.26953125" style="195" customWidth="1"/>
    <col min="4866" max="4866" width="99.453125" style="195" customWidth="1"/>
    <col min="4867" max="4873" width="8.81640625" style="195"/>
    <col min="4874" max="4874" width="12.7265625" style="195" customWidth="1"/>
    <col min="4875" max="4875" width="11.7265625" style="195" customWidth="1"/>
    <col min="4876" max="5120" width="8.81640625" style="195"/>
    <col min="5121" max="5121" width="15.26953125" style="195" customWidth="1"/>
    <col min="5122" max="5122" width="99.453125" style="195" customWidth="1"/>
    <col min="5123" max="5129" width="8.81640625" style="195"/>
    <col min="5130" max="5130" width="12.7265625" style="195" customWidth="1"/>
    <col min="5131" max="5131" width="11.7265625" style="195" customWidth="1"/>
    <col min="5132" max="5376" width="8.81640625" style="195"/>
    <col min="5377" max="5377" width="15.26953125" style="195" customWidth="1"/>
    <col min="5378" max="5378" width="99.453125" style="195" customWidth="1"/>
    <col min="5379" max="5385" width="8.81640625" style="195"/>
    <col min="5386" max="5386" width="12.7265625" style="195" customWidth="1"/>
    <col min="5387" max="5387" width="11.7265625" style="195" customWidth="1"/>
    <col min="5388" max="5632" width="8.81640625" style="195"/>
    <col min="5633" max="5633" width="15.26953125" style="195" customWidth="1"/>
    <col min="5634" max="5634" width="99.453125" style="195" customWidth="1"/>
    <col min="5635" max="5641" width="8.81640625" style="195"/>
    <col min="5642" max="5642" width="12.7265625" style="195" customWidth="1"/>
    <col min="5643" max="5643" width="11.7265625" style="195" customWidth="1"/>
    <col min="5644" max="5888" width="8.81640625" style="195"/>
    <col min="5889" max="5889" width="15.26953125" style="195" customWidth="1"/>
    <col min="5890" max="5890" width="99.453125" style="195" customWidth="1"/>
    <col min="5891" max="5897" width="8.81640625" style="195"/>
    <col min="5898" max="5898" width="12.7265625" style="195" customWidth="1"/>
    <col min="5899" max="5899" width="11.7265625" style="195" customWidth="1"/>
    <col min="5900" max="6144" width="8.81640625" style="195"/>
    <col min="6145" max="6145" width="15.26953125" style="195" customWidth="1"/>
    <col min="6146" max="6146" width="99.453125" style="195" customWidth="1"/>
    <col min="6147" max="6153" width="8.81640625" style="195"/>
    <col min="6154" max="6154" width="12.7265625" style="195" customWidth="1"/>
    <col min="6155" max="6155" width="11.7265625" style="195" customWidth="1"/>
    <col min="6156" max="6400" width="8.81640625" style="195"/>
    <col min="6401" max="6401" width="15.26953125" style="195" customWidth="1"/>
    <col min="6402" max="6402" width="99.453125" style="195" customWidth="1"/>
    <col min="6403" max="6409" width="8.81640625" style="195"/>
    <col min="6410" max="6410" width="12.7265625" style="195" customWidth="1"/>
    <col min="6411" max="6411" width="11.7265625" style="195" customWidth="1"/>
    <col min="6412" max="6656" width="8.81640625" style="195"/>
    <col min="6657" max="6657" width="15.26953125" style="195" customWidth="1"/>
    <col min="6658" max="6658" width="99.453125" style="195" customWidth="1"/>
    <col min="6659" max="6665" width="8.81640625" style="195"/>
    <col min="6666" max="6666" width="12.7265625" style="195" customWidth="1"/>
    <col min="6667" max="6667" width="11.7265625" style="195" customWidth="1"/>
    <col min="6668" max="6912" width="8.81640625" style="195"/>
    <col min="6913" max="6913" width="15.26953125" style="195" customWidth="1"/>
    <col min="6914" max="6914" width="99.453125" style="195" customWidth="1"/>
    <col min="6915" max="6921" width="8.81640625" style="195"/>
    <col min="6922" max="6922" width="12.7265625" style="195" customWidth="1"/>
    <col min="6923" max="6923" width="11.7265625" style="195" customWidth="1"/>
    <col min="6924" max="7168" width="8.81640625" style="195"/>
    <col min="7169" max="7169" width="15.26953125" style="195" customWidth="1"/>
    <col min="7170" max="7170" width="99.453125" style="195" customWidth="1"/>
    <col min="7171" max="7177" width="8.81640625" style="195"/>
    <col min="7178" max="7178" width="12.7265625" style="195" customWidth="1"/>
    <col min="7179" max="7179" width="11.7265625" style="195" customWidth="1"/>
    <col min="7180" max="7424" width="8.81640625" style="195"/>
    <col min="7425" max="7425" width="15.26953125" style="195" customWidth="1"/>
    <col min="7426" max="7426" width="99.453125" style="195" customWidth="1"/>
    <col min="7427" max="7433" width="8.81640625" style="195"/>
    <col min="7434" max="7434" width="12.7265625" style="195" customWidth="1"/>
    <col min="7435" max="7435" width="11.7265625" style="195" customWidth="1"/>
    <col min="7436" max="7680" width="8.81640625" style="195"/>
    <col min="7681" max="7681" width="15.26953125" style="195" customWidth="1"/>
    <col min="7682" max="7682" width="99.453125" style="195" customWidth="1"/>
    <col min="7683" max="7689" width="8.81640625" style="195"/>
    <col min="7690" max="7690" width="12.7265625" style="195" customWidth="1"/>
    <col min="7691" max="7691" width="11.7265625" style="195" customWidth="1"/>
    <col min="7692" max="7936" width="8.81640625" style="195"/>
    <col min="7937" max="7937" width="15.26953125" style="195" customWidth="1"/>
    <col min="7938" max="7938" width="99.453125" style="195" customWidth="1"/>
    <col min="7939" max="7945" width="8.81640625" style="195"/>
    <col min="7946" max="7946" width="12.7265625" style="195" customWidth="1"/>
    <col min="7947" max="7947" width="11.7265625" style="195" customWidth="1"/>
    <col min="7948" max="8192" width="8.81640625" style="195"/>
    <col min="8193" max="8193" width="15.26953125" style="195" customWidth="1"/>
    <col min="8194" max="8194" width="99.453125" style="195" customWidth="1"/>
    <col min="8195" max="8201" width="8.81640625" style="195"/>
    <col min="8202" max="8202" width="12.7265625" style="195" customWidth="1"/>
    <col min="8203" max="8203" width="11.7265625" style="195" customWidth="1"/>
    <col min="8204" max="8448" width="8.81640625" style="195"/>
    <col min="8449" max="8449" width="15.26953125" style="195" customWidth="1"/>
    <col min="8450" max="8450" width="99.453125" style="195" customWidth="1"/>
    <col min="8451" max="8457" width="8.81640625" style="195"/>
    <col min="8458" max="8458" width="12.7265625" style="195" customWidth="1"/>
    <col min="8459" max="8459" width="11.7265625" style="195" customWidth="1"/>
    <col min="8460" max="8704" width="8.81640625" style="195"/>
    <col min="8705" max="8705" width="15.26953125" style="195" customWidth="1"/>
    <col min="8706" max="8706" width="99.453125" style="195" customWidth="1"/>
    <col min="8707" max="8713" width="8.81640625" style="195"/>
    <col min="8714" max="8714" width="12.7265625" style="195" customWidth="1"/>
    <col min="8715" max="8715" width="11.7265625" style="195" customWidth="1"/>
    <col min="8716" max="8960" width="8.81640625" style="195"/>
    <col min="8961" max="8961" width="15.26953125" style="195" customWidth="1"/>
    <col min="8962" max="8962" width="99.453125" style="195" customWidth="1"/>
    <col min="8963" max="8969" width="8.81640625" style="195"/>
    <col min="8970" max="8970" width="12.7265625" style="195" customWidth="1"/>
    <col min="8971" max="8971" width="11.7265625" style="195" customWidth="1"/>
    <col min="8972" max="9216" width="8.81640625" style="195"/>
    <col min="9217" max="9217" width="15.26953125" style="195" customWidth="1"/>
    <col min="9218" max="9218" width="99.453125" style="195" customWidth="1"/>
    <col min="9219" max="9225" width="8.81640625" style="195"/>
    <col min="9226" max="9226" width="12.7265625" style="195" customWidth="1"/>
    <col min="9227" max="9227" width="11.7265625" style="195" customWidth="1"/>
    <col min="9228" max="9472" width="8.81640625" style="195"/>
    <col min="9473" max="9473" width="15.26953125" style="195" customWidth="1"/>
    <col min="9474" max="9474" width="99.453125" style="195" customWidth="1"/>
    <col min="9475" max="9481" width="8.81640625" style="195"/>
    <col min="9482" max="9482" width="12.7265625" style="195" customWidth="1"/>
    <col min="9483" max="9483" width="11.7265625" style="195" customWidth="1"/>
    <col min="9484" max="9728" width="8.81640625" style="195"/>
    <col min="9729" max="9729" width="15.26953125" style="195" customWidth="1"/>
    <col min="9730" max="9730" width="99.453125" style="195" customWidth="1"/>
    <col min="9731" max="9737" width="8.81640625" style="195"/>
    <col min="9738" max="9738" width="12.7265625" style="195" customWidth="1"/>
    <col min="9739" max="9739" width="11.7265625" style="195" customWidth="1"/>
    <col min="9740" max="9984" width="8.81640625" style="195"/>
    <col min="9985" max="9985" width="15.26953125" style="195" customWidth="1"/>
    <col min="9986" max="9986" width="99.453125" style="195" customWidth="1"/>
    <col min="9987" max="9993" width="8.81640625" style="195"/>
    <col min="9994" max="9994" width="12.7265625" style="195" customWidth="1"/>
    <col min="9995" max="9995" width="11.7265625" style="195" customWidth="1"/>
    <col min="9996" max="10240" width="8.81640625" style="195"/>
    <col min="10241" max="10241" width="15.26953125" style="195" customWidth="1"/>
    <col min="10242" max="10242" width="99.453125" style="195" customWidth="1"/>
    <col min="10243" max="10249" width="8.81640625" style="195"/>
    <col min="10250" max="10250" width="12.7265625" style="195" customWidth="1"/>
    <col min="10251" max="10251" width="11.7265625" style="195" customWidth="1"/>
    <col min="10252" max="10496" width="8.81640625" style="195"/>
    <col min="10497" max="10497" width="15.26953125" style="195" customWidth="1"/>
    <col min="10498" max="10498" width="99.453125" style="195" customWidth="1"/>
    <col min="10499" max="10505" width="8.81640625" style="195"/>
    <col min="10506" max="10506" width="12.7265625" style="195" customWidth="1"/>
    <col min="10507" max="10507" width="11.7265625" style="195" customWidth="1"/>
    <col min="10508" max="10752" width="8.81640625" style="195"/>
    <col min="10753" max="10753" width="15.26953125" style="195" customWidth="1"/>
    <col min="10754" max="10754" width="99.453125" style="195" customWidth="1"/>
    <col min="10755" max="10761" width="8.81640625" style="195"/>
    <col min="10762" max="10762" width="12.7265625" style="195" customWidth="1"/>
    <col min="10763" max="10763" width="11.7265625" style="195" customWidth="1"/>
    <col min="10764" max="11008" width="8.81640625" style="195"/>
    <col min="11009" max="11009" width="15.26953125" style="195" customWidth="1"/>
    <col min="11010" max="11010" width="99.453125" style="195" customWidth="1"/>
    <col min="11011" max="11017" width="8.81640625" style="195"/>
    <col min="11018" max="11018" width="12.7265625" style="195" customWidth="1"/>
    <col min="11019" max="11019" width="11.7265625" style="195" customWidth="1"/>
    <col min="11020" max="11264" width="8.81640625" style="195"/>
    <col min="11265" max="11265" width="15.26953125" style="195" customWidth="1"/>
    <col min="11266" max="11266" width="99.453125" style="195" customWidth="1"/>
    <col min="11267" max="11273" width="8.81640625" style="195"/>
    <col min="11274" max="11274" width="12.7265625" style="195" customWidth="1"/>
    <col min="11275" max="11275" width="11.7265625" style="195" customWidth="1"/>
    <col min="11276" max="11520" width="8.81640625" style="195"/>
    <col min="11521" max="11521" width="15.26953125" style="195" customWidth="1"/>
    <col min="11522" max="11522" width="99.453125" style="195" customWidth="1"/>
    <col min="11523" max="11529" width="8.81640625" style="195"/>
    <col min="11530" max="11530" width="12.7265625" style="195" customWidth="1"/>
    <col min="11531" max="11531" width="11.7265625" style="195" customWidth="1"/>
    <col min="11532" max="11776" width="8.81640625" style="195"/>
    <col min="11777" max="11777" width="15.26953125" style="195" customWidth="1"/>
    <col min="11778" max="11778" width="99.453125" style="195" customWidth="1"/>
    <col min="11779" max="11785" width="8.81640625" style="195"/>
    <col min="11786" max="11786" width="12.7265625" style="195" customWidth="1"/>
    <col min="11787" max="11787" width="11.7265625" style="195" customWidth="1"/>
    <col min="11788" max="12032" width="8.81640625" style="195"/>
    <col min="12033" max="12033" width="15.26953125" style="195" customWidth="1"/>
    <col min="12034" max="12034" width="99.453125" style="195" customWidth="1"/>
    <col min="12035" max="12041" width="8.81640625" style="195"/>
    <col min="12042" max="12042" width="12.7265625" style="195" customWidth="1"/>
    <col min="12043" max="12043" width="11.7265625" style="195" customWidth="1"/>
    <col min="12044" max="12288" width="8.81640625" style="195"/>
    <col min="12289" max="12289" width="15.26953125" style="195" customWidth="1"/>
    <col min="12290" max="12290" width="99.453125" style="195" customWidth="1"/>
    <col min="12291" max="12297" width="8.81640625" style="195"/>
    <col min="12298" max="12298" width="12.7265625" style="195" customWidth="1"/>
    <col min="12299" max="12299" width="11.7265625" style="195" customWidth="1"/>
    <col min="12300" max="12544" width="8.81640625" style="195"/>
    <col min="12545" max="12545" width="15.26953125" style="195" customWidth="1"/>
    <col min="12546" max="12546" width="99.453125" style="195" customWidth="1"/>
    <col min="12547" max="12553" width="8.81640625" style="195"/>
    <col min="12554" max="12554" width="12.7265625" style="195" customWidth="1"/>
    <col min="12555" max="12555" width="11.7265625" style="195" customWidth="1"/>
    <col min="12556" max="12800" width="8.81640625" style="195"/>
    <col min="12801" max="12801" width="15.26953125" style="195" customWidth="1"/>
    <col min="12802" max="12802" width="99.453125" style="195" customWidth="1"/>
    <col min="12803" max="12809" width="8.81640625" style="195"/>
    <col min="12810" max="12810" width="12.7265625" style="195" customWidth="1"/>
    <col min="12811" max="12811" width="11.7265625" style="195" customWidth="1"/>
    <col min="12812" max="13056" width="8.81640625" style="195"/>
    <col min="13057" max="13057" width="15.26953125" style="195" customWidth="1"/>
    <col min="13058" max="13058" width="99.453125" style="195" customWidth="1"/>
    <col min="13059" max="13065" width="8.81640625" style="195"/>
    <col min="13066" max="13066" width="12.7265625" style="195" customWidth="1"/>
    <col min="13067" max="13067" width="11.7265625" style="195" customWidth="1"/>
    <col min="13068" max="13312" width="8.81640625" style="195"/>
    <col min="13313" max="13313" width="15.26953125" style="195" customWidth="1"/>
    <col min="13314" max="13314" width="99.453125" style="195" customWidth="1"/>
    <col min="13315" max="13321" width="8.81640625" style="195"/>
    <col min="13322" max="13322" width="12.7265625" style="195" customWidth="1"/>
    <col min="13323" max="13323" width="11.7265625" style="195" customWidth="1"/>
    <col min="13324" max="13568" width="8.81640625" style="195"/>
    <col min="13569" max="13569" width="15.26953125" style="195" customWidth="1"/>
    <col min="13570" max="13570" width="99.453125" style="195" customWidth="1"/>
    <col min="13571" max="13577" width="8.81640625" style="195"/>
    <col min="13578" max="13578" width="12.7265625" style="195" customWidth="1"/>
    <col min="13579" max="13579" width="11.7265625" style="195" customWidth="1"/>
    <col min="13580" max="13824" width="8.81640625" style="195"/>
    <col min="13825" max="13825" width="15.26953125" style="195" customWidth="1"/>
    <col min="13826" max="13826" width="99.453125" style="195" customWidth="1"/>
    <col min="13827" max="13833" width="8.81640625" style="195"/>
    <col min="13834" max="13834" width="12.7265625" style="195" customWidth="1"/>
    <col min="13835" max="13835" width="11.7265625" style="195" customWidth="1"/>
    <col min="13836" max="14080" width="8.81640625" style="195"/>
    <col min="14081" max="14081" width="15.26953125" style="195" customWidth="1"/>
    <col min="14082" max="14082" width="99.453125" style="195" customWidth="1"/>
    <col min="14083" max="14089" width="8.81640625" style="195"/>
    <col min="14090" max="14090" width="12.7265625" style="195" customWidth="1"/>
    <col min="14091" max="14091" width="11.7265625" style="195" customWidth="1"/>
    <col min="14092" max="14336" width="8.81640625" style="195"/>
    <col min="14337" max="14337" width="15.26953125" style="195" customWidth="1"/>
    <col min="14338" max="14338" width="99.453125" style="195" customWidth="1"/>
    <col min="14339" max="14345" width="8.81640625" style="195"/>
    <col min="14346" max="14346" width="12.7265625" style="195" customWidth="1"/>
    <col min="14347" max="14347" width="11.7265625" style="195" customWidth="1"/>
    <col min="14348" max="14592" width="8.81640625" style="195"/>
    <col min="14593" max="14593" width="15.26953125" style="195" customWidth="1"/>
    <col min="14594" max="14594" width="99.453125" style="195" customWidth="1"/>
    <col min="14595" max="14601" width="8.81640625" style="195"/>
    <col min="14602" max="14602" width="12.7265625" style="195" customWidth="1"/>
    <col min="14603" max="14603" width="11.7265625" style="195" customWidth="1"/>
    <col min="14604" max="14848" width="8.81640625" style="195"/>
    <col min="14849" max="14849" width="15.26953125" style="195" customWidth="1"/>
    <col min="14850" max="14850" width="99.453125" style="195" customWidth="1"/>
    <col min="14851" max="14857" width="8.81640625" style="195"/>
    <col min="14858" max="14858" width="12.7265625" style="195" customWidth="1"/>
    <col min="14859" max="14859" width="11.7265625" style="195" customWidth="1"/>
    <col min="14860" max="15104" width="8.81640625" style="195"/>
    <col min="15105" max="15105" width="15.26953125" style="195" customWidth="1"/>
    <col min="15106" max="15106" width="99.453125" style="195" customWidth="1"/>
    <col min="15107" max="15113" width="8.81640625" style="195"/>
    <col min="15114" max="15114" width="12.7265625" style="195" customWidth="1"/>
    <col min="15115" max="15115" width="11.7265625" style="195" customWidth="1"/>
    <col min="15116" max="15360" width="8.81640625" style="195"/>
    <col min="15361" max="15361" width="15.26953125" style="195" customWidth="1"/>
    <col min="15362" max="15362" width="99.453125" style="195" customWidth="1"/>
    <col min="15363" max="15369" width="8.81640625" style="195"/>
    <col min="15370" max="15370" width="12.7265625" style="195" customWidth="1"/>
    <col min="15371" max="15371" width="11.7265625" style="195" customWidth="1"/>
    <col min="15372" max="15616" width="8.81640625" style="195"/>
    <col min="15617" max="15617" width="15.26953125" style="195" customWidth="1"/>
    <col min="15618" max="15618" width="99.453125" style="195" customWidth="1"/>
    <col min="15619" max="15625" width="8.81640625" style="195"/>
    <col min="15626" max="15626" width="12.7265625" style="195" customWidth="1"/>
    <col min="15627" max="15627" width="11.7265625" style="195" customWidth="1"/>
    <col min="15628" max="15872" width="8.81640625" style="195"/>
    <col min="15873" max="15873" width="15.26953125" style="195" customWidth="1"/>
    <col min="15874" max="15874" width="99.453125" style="195" customWidth="1"/>
    <col min="15875" max="15881" width="8.81640625" style="195"/>
    <col min="15882" max="15882" width="12.7265625" style="195" customWidth="1"/>
    <col min="15883" max="15883" width="11.7265625" style="195" customWidth="1"/>
    <col min="15884" max="16128" width="8.81640625" style="195"/>
    <col min="16129" max="16129" width="15.26953125" style="195" customWidth="1"/>
    <col min="16130" max="16130" width="99.453125" style="195" customWidth="1"/>
    <col min="16131" max="16137" width="8.81640625" style="195"/>
    <col min="16138" max="16138" width="12.7265625" style="195" customWidth="1"/>
    <col min="16139" max="16139" width="11.7265625" style="195" customWidth="1"/>
    <col min="16140" max="16384" width="8.81640625" style="195"/>
  </cols>
  <sheetData>
    <row r="1" spans="1:10" ht="15.5" x14ac:dyDescent="0.35">
      <c r="A1" s="489" t="s">
        <v>287</v>
      </c>
      <c r="B1" s="490"/>
      <c r="C1" s="194"/>
      <c r="D1" s="194"/>
      <c r="E1" s="194"/>
      <c r="F1" s="194"/>
      <c r="G1" s="194"/>
      <c r="H1" s="194"/>
      <c r="I1" s="194"/>
      <c r="J1" s="194"/>
    </row>
    <row r="2" spans="1:10" ht="11.25" customHeight="1" thickBot="1" x14ac:dyDescent="0.4">
      <c r="A2" s="196"/>
      <c r="B2" s="197"/>
      <c r="C2" s="194"/>
      <c r="D2" s="194"/>
      <c r="E2" s="194"/>
      <c r="F2" s="194"/>
      <c r="G2" s="194"/>
      <c r="H2" s="194"/>
      <c r="I2" s="194"/>
      <c r="J2" s="194"/>
    </row>
    <row r="3" spans="1:10" s="199" customFormat="1" ht="19.899999999999999" customHeight="1" x14ac:dyDescent="0.35">
      <c r="A3" s="491" t="s">
        <v>107</v>
      </c>
      <c r="B3" s="492"/>
      <c r="C3" s="198"/>
      <c r="D3" s="198"/>
      <c r="E3" s="198"/>
      <c r="F3" s="198"/>
      <c r="G3" s="198"/>
      <c r="H3" s="198"/>
      <c r="I3" s="198"/>
      <c r="J3" s="198"/>
    </row>
    <row r="4" spans="1:10" s="199" customFormat="1" ht="20.25" customHeight="1" x14ac:dyDescent="0.35">
      <c r="A4" s="493" t="s">
        <v>108</v>
      </c>
      <c r="B4" s="494"/>
      <c r="C4" s="198"/>
      <c r="D4" s="198"/>
      <c r="E4" s="198"/>
      <c r="F4" s="198"/>
      <c r="G4" s="198"/>
      <c r="H4" s="198"/>
      <c r="I4" s="198"/>
      <c r="J4" s="198"/>
    </row>
    <row r="5" spans="1:10" s="199" customFormat="1" ht="20.25" customHeight="1" x14ac:dyDescent="0.35">
      <c r="A5" s="200" t="s">
        <v>109</v>
      </c>
      <c r="B5" s="201"/>
      <c r="C5" s="198"/>
      <c r="D5" s="198"/>
      <c r="E5" s="198"/>
      <c r="F5" s="198"/>
      <c r="G5" s="198"/>
      <c r="H5" s="198"/>
      <c r="I5" s="198"/>
      <c r="J5" s="198"/>
    </row>
    <row r="6" spans="1:10" s="199" customFormat="1" ht="20.25" customHeight="1" x14ac:dyDescent="0.35">
      <c r="A6" s="503" t="s">
        <v>183</v>
      </c>
      <c r="B6" s="504"/>
      <c r="C6" s="198"/>
      <c r="D6" s="198"/>
      <c r="E6" s="198"/>
      <c r="F6" s="198"/>
      <c r="G6" s="198"/>
      <c r="H6" s="198"/>
      <c r="I6" s="198"/>
      <c r="J6" s="198"/>
    </row>
    <row r="7" spans="1:10" ht="34.5" customHeight="1" thickBot="1" x14ac:dyDescent="0.4">
      <c r="A7" s="495" t="s">
        <v>161</v>
      </c>
      <c r="B7" s="496"/>
      <c r="C7" s="194"/>
      <c r="D7" s="194"/>
      <c r="E7" s="194"/>
      <c r="F7" s="194"/>
      <c r="G7" s="194"/>
      <c r="H7" s="194"/>
      <c r="I7" s="194"/>
      <c r="J7" s="194"/>
    </row>
    <row r="8" spans="1:10" ht="49.9" customHeight="1" thickBot="1" x14ac:dyDescent="0.4">
      <c r="A8" s="497" t="s">
        <v>249</v>
      </c>
      <c r="B8" s="498"/>
      <c r="C8" s="194"/>
      <c r="D8" s="194"/>
      <c r="E8" s="194"/>
      <c r="F8" s="194"/>
      <c r="G8" s="194"/>
      <c r="H8" s="194"/>
      <c r="I8" s="194"/>
      <c r="J8" s="194"/>
    </row>
    <row r="9" spans="1:10" ht="15" customHeight="1" thickBot="1" x14ac:dyDescent="0.4">
      <c r="A9" s="202" t="s">
        <v>110</v>
      </c>
      <c r="B9" s="203"/>
      <c r="C9" s="194"/>
      <c r="D9" s="194"/>
      <c r="E9" s="194"/>
      <c r="F9" s="194"/>
      <c r="G9" s="194"/>
      <c r="H9" s="194"/>
      <c r="I9" s="194"/>
      <c r="J9" s="194"/>
    </row>
    <row r="10" spans="1:10" ht="12.75" customHeight="1" x14ac:dyDescent="0.35">
      <c r="A10" s="204"/>
      <c r="C10" s="194"/>
      <c r="D10" s="194"/>
      <c r="E10" s="194"/>
      <c r="F10" s="194"/>
      <c r="G10" s="194"/>
      <c r="H10" s="194"/>
      <c r="I10" s="194"/>
      <c r="J10" s="194"/>
    </row>
    <row r="11" spans="1:10" ht="31.15" customHeight="1" x14ac:dyDescent="0.35">
      <c r="A11" s="205" t="s">
        <v>111</v>
      </c>
      <c r="B11" s="206" t="s">
        <v>288</v>
      </c>
      <c r="C11" s="194"/>
      <c r="D11" s="194"/>
      <c r="E11" s="194"/>
      <c r="F11" s="194"/>
      <c r="G11" s="194"/>
      <c r="H11" s="194"/>
      <c r="I11" s="194"/>
      <c r="J11" s="194"/>
    </row>
    <row r="12" spans="1:10" ht="13.5" customHeight="1" x14ac:dyDescent="0.35">
      <c r="A12" s="207"/>
      <c r="B12" s="208"/>
      <c r="C12" s="194"/>
      <c r="D12" s="194"/>
      <c r="E12" s="194"/>
      <c r="F12" s="194"/>
      <c r="G12" s="194"/>
      <c r="H12" s="194"/>
      <c r="I12" s="194"/>
      <c r="J12" s="194"/>
    </row>
    <row r="13" spans="1:10" ht="13.5" customHeight="1" x14ac:dyDescent="0.35">
      <c r="A13" s="499" t="s">
        <v>112</v>
      </c>
      <c r="B13" s="500"/>
      <c r="C13" s="194"/>
      <c r="D13" s="194"/>
      <c r="E13" s="194"/>
      <c r="F13" s="194"/>
      <c r="G13" s="194"/>
      <c r="H13" s="194"/>
      <c r="I13" s="194"/>
      <c r="J13" s="194"/>
    </row>
    <row r="14" spans="1:10" ht="32.65" customHeight="1" x14ac:dyDescent="0.35">
      <c r="A14" s="474" t="s">
        <v>184</v>
      </c>
      <c r="B14" s="475"/>
      <c r="C14" s="194"/>
      <c r="D14" s="194"/>
      <c r="E14" s="194"/>
      <c r="F14" s="194"/>
      <c r="G14" s="194"/>
      <c r="H14" s="194"/>
      <c r="I14" s="194"/>
      <c r="J14" s="194"/>
    </row>
    <row r="15" spans="1:10" ht="13.5" customHeight="1" x14ac:dyDescent="0.35">
      <c r="A15" s="207"/>
      <c r="B15" s="208"/>
      <c r="C15" s="194"/>
      <c r="D15" s="194"/>
      <c r="E15" s="194"/>
      <c r="F15" s="194"/>
      <c r="G15" s="194"/>
      <c r="H15" s="194"/>
      <c r="I15" s="194"/>
      <c r="J15" s="194"/>
    </row>
    <row r="16" spans="1:10" ht="14.25" customHeight="1" x14ac:dyDescent="0.3">
      <c r="A16" s="209" t="s">
        <v>289</v>
      </c>
      <c r="B16" s="210"/>
      <c r="C16" s="194"/>
      <c r="D16" s="194"/>
      <c r="E16" s="194"/>
      <c r="F16" s="194"/>
      <c r="G16" s="194"/>
      <c r="H16" s="194"/>
      <c r="I16" s="194"/>
      <c r="J16" s="194"/>
    </row>
    <row r="17" spans="1:10" ht="25.15" customHeight="1" x14ac:dyDescent="0.35">
      <c r="A17" s="501" t="s">
        <v>250</v>
      </c>
      <c r="B17" s="502"/>
      <c r="C17" s="194"/>
      <c r="D17" s="194"/>
      <c r="E17" s="194"/>
      <c r="F17" s="194"/>
      <c r="G17" s="194"/>
      <c r="H17" s="194"/>
      <c r="I17" s="194"/>
      <c r="J17" s="194"/>
    </row>
    <row r="18" spans="1:10" ht="12.75" customHeight="1" x14ac:dyDescent="0.35">
      <c r="B18" s="212"/>
      <c r="C18" s="194"/>
      <c r="D18" s="194"/>
      <c r="E18" s="194"/>
      <c r="F18" s="194"/>
      <c r="G18" s="194"/>
      <c r="H18" s="194"/>
      <c r="I18" s="194"/>
      <c r="J18" s="194"/>
    </row>
    <row r="19" spans="1:10" ht="15.5" x14ac:dyDescent="0.3">
      <c r="A19" s="213" t="s">
        <v>290</v>
      </c>
      <c r="B19" s="214"/>
      <c r="C19" s="194"/>
      <c r="D19" s="194"/>
      <c r="E19" s="194"/>
      <c r="F19" s="194"/>
      <c r="G19" s="194"/>
      <c r="H19" s="194"/>
      <c r="I19" s="194"/>
      <c r="J19" s="194"/>
    </row>
    <row r="20" spans="1:10" ht="15.5" x14ac:dyDescent="0.35">
      <c r="A20" s="487" t="s">
        <v>291</v>
      </c>
      <c r="B20" s="488"/>
      <c r="C20" s="194"/>
      <c r="D20" s="194"/>
      <c r="E20" s="194"/>
      <c r="F20" s="194"/>
      <c r="G20" s="194"/>
      <c r="H20" s="194"/>
      <c r="I20" s="194"/>
      <c r="J20" s="194"/>
    </row>
    <row r="21" spans="1:10" ht="38.65" customHeight="1" x14ac:dyDescent="0.35">
      <c r="A21" s="476" t="s">
        <v>185</v>
      </c>
      <c r="B21" s="477"/>
      <c r="C21" s="194"/>
      <c r="D21" s="194"/>
      <c r="E21" s="194"/>
      <c r="F21" s="194"/>
      <c r="G21" s="194"/>
      <c r="H21" s="194"/>
      <c r="I21" s="194"/>
      <c r="J21" s="194"/>
    </row>
    <row r="22" spans="1:10" ht="12.75" customHeight="1" x14ac:dyDescent="0.35">
      <c r="B22" s="212"/>
      <c r="C22" s="194"/>
      <c r="D22" s="194"/>
      <c r="E22" s="194"/>
      <c r="F22" s="194"/>
      <c r="G22" s="194"/>
      <c r="H22" s="194"/>
      <c r="I22" s="194"/>
      <c r="J22" s="194"/>
    </row>
    <row r="23" spans="1:10" ht="15.5" x14ac:dyDescent="0.35">
      <c r="A23" s="386" t="s">
        <v>113</v>
      </c>
      <c r="B23" s="215"/>
      <c r="C23" s="194"/>
      <c r="D23" s="194"/>
      <c r="E23" s="194"/>
      <c r="F23" s="194"/>
      <c r="G23" s="194"/>
      <c r="H23" s="194"/>
      <c r="I23" s="194"/>
      <c r="J23" s="194"/>
    </row>
    <row r="24" spans="1:10" ht="15.5" x14ac:dyDescent="0.35">
      <c r="A24" s="216" t="s">
        <v>186</v>
      </c>
      <c r="B24" s="217"/>
      <c r="C24" s="194"/>
      <c r="D24" s="194"/>
      <c r="E24" s="194"/>
      <c r="F24" s="194"/>
      <c r="G24" s="194"/>
      <c r="H24" s="194"/>
      <c r="I24" s="194"/>
      <c r="J24" s="194"/>
    </row>
    <row r="25" spans="1:10" ht="32.65" customHeight="1" x14ac:dyDescent="0.35">
      <c r="A25" s="478" t="s">
        <v>114</v>
      </c>
      <c r="B25" s="475"/>
      <c r="C25" s="194"/>
      <c r="D25" s="194"/>
      <c r="E25" s="194"/>
      <c r="F25" s="194"/>
      <c r="G25" s="194"/>
      <c r="H25" s="194"/>
      <c r="I25" s="194"/>
      <c r="J25" s="194"/>
    </row>
    <row r="26" spans="1:10" ht="42" customHeight="1" x14ac:dyDescent="0.35">
      <c r="A26" s="206" t="s">
        <v>187</v>
      </c>
      <c r="B26" s="383" t="s">
        <v>292</v>
      </c>
      <c r="C26" s="194"/>
      <c r="D26" s="194"/>
      <c r="E26" s="194"/>
      <c r="F26" s="194"/>
      <c r="G26" s="194"/>
      <c r="H26" s="194"/>
      <c r="I26" s="194"/>
      <c r="J26" s="194"/>
    </row>
    <row r="27" spans="1:10" ht="32.65" customHeight="1" x14ac:dyDescent="0.35">
      <c r="A27" s="206" t="s">
        <v>115</v>
      </c>
      <c r="B27" s="394" t="s">
        <v>263</v>
      </c>
      <c r="C27" s="194"/>
      <c r="D27" s="194"/>
      <c r="E27" s="194"/>
      <c r="F27" s="194"/>
      <c r="G27" s="194"/>
      <c r="H27" s="194"/>
      <c r="I27" s="194"/>
      <c r="J27" s="194"/>
    </row>
    <row r="28" spans="1:10" ht="41.5" customHeight="1" x14ac:dyDescent="0.35">
      <c r="A28" s="206" t="s">
        <v>264</v>
      </c>
      <c r="B28" s="394" t="s">
        <v>298</v>
      </c>
      <c r="C28" s="194"/>
      <c r="D28" s="194"/>
      <c r="E28" s="194"/>
      <c r="F28" s="194"/>
      <c r="G28" s="194"/>
      <c r="H28" s="194"/>
      <c r="I28" s="194"/>
      <c r="J28" s="194"/>
    </row>
    <row r="29" spans="1:10" ht="33.65" customHeight="1" x14ac:dyDescent="0.35">
      <c r="A29" s="206" t="s">
        <v>265</v>
      </c>
      <c r="B29" s="394" t="s">
        <v>299</v>
      </c>
      <c r="C29" s="194"/>
      <c r="D29" s="194"/>
      <c r="E29" s="194"/>
      <c r="F29" s="194"/>
      <c r="G29" s="194"/>
      <c r="H29" s="194"/>
      <c r="I29" s="194"/>
      <c r="J29" s="194"/>
    </row>
    <row r="30" spans="1:10" ht="40.9" customHeight="1" x14ac:dyDescent="0.35">
      <c r="A30" s="206" t="s">
        <v>301</v>
      </c>
      <c r="B30" s="439" t="s">
        <v>299</v>
      </c>
      <c r="C30" s="194"/>
      <c r="D30" s="194"/>
      <c r="E30" s="194"/>
      <c r="F30" s="194"/>
      <c r="G30" s="194"/>
      <c r="H30" s="194"/>
      <c r="I30" s="194"/>
      <c r="J30" s="194"/>
    </row>
    <row r="31" spans="1:10" ht="32.65" customHeight="1" x14ac:dyDescent="0.35">
      <c r="A31" s="206" t="s">
        <v>116</v>
      </c>
      <c r="B31" s="218" t="s">
        <v>300</v>
      </c>
      <c r="C31" s="194"/>
      <c r="D31" s="194"/>
      <c r="E31" s="194"/>
      <c r="F31" s="194"/>
      <c r="G31" s="194"/>
      <c r="H31" s="194"/>
      <c r="I31" s="194"/>
      <c r="J31" s="194"/>
    </row>
    <row r="32" spans="1:10" ht="33.65" customHeight="1" x14ac:dyDescent="0.35">
      <c r="A32" s="206" t="s">
        <v>117</v>
      </c>
      <c r="B32" s="218" t="s">
        <v>188</v>
      </c>
      <c r="C32" s="194"/>
      <c r="D32" s="194"/>
      <c r="E32" s="194"/>
      <c r="F32" s="194"/>
      <c r="G32" s="194"/>
      <c r="H32" s="194"/>
      <c r="I32" s="194"/>
      <c r="J32" s="194"/>
    </row>
    <row r="33" spans="1:10" ht="39.65" customHeight="1" x14ac:dyDescent="0.35">
      <c r="A33" s="206" t="s">
        <v>297</v>
      </c>
      <c r="B33" s="439" t="s">
        <v>261</v>
      </c>
      <c r="C33" s="194"/>
      <c r="D33" s="194"/>
      <c r="E33" s="194"/>
      <c r="F33" s="194"/>
      <c r="G33" s="194"/>
      <c r="H33" s="194"/>
      <c r="I33" s="194"/>
      <c r="J33" s="194"/>
    </row>
    <row r="34" spans="1:10" ht="31.9" customHeight="1" x14ac:dyDescent="0.35">
      <c r="A34" s="219" t="s">
        <v>293</v>
      </c>
      <c r="B34" s="218" t="s">
        <v>295</v>
      </c>
      <c r="C34" s="194"/>
      <c r="D34" s="194"/>
      <c r="E34" s="194"/>
      <c r="F34" s="194"/>
      <c r="G34" s="194"/>
      <c r="H34" s="194"/>
      <c r="I34" s="194"/>
      <c r="J34" s="194"/>
    </row>
    <row r="35" spans="1:10" ht="31.9" customHeight="1" x14ac:dyDescent="0.35">
      <c r="A35" s="219" t="s">
        <v>294</v>
      </c>
      <c r="B35" s="218" t="s">
        <v>296</v>
      </c>
      <c r="C35" s="194"/>
      <c r="D35" s="194"/>
      <c r="E35" s="194"/>
      <c r="F35" s="194"/>
      <c r="G35" s="194"/>
      <c r="H35" s="194"/>
      <c r="I35" s="194"/>
      <c r="J35" s="194"/>
    </row>
    <row r="36" spans="1:10" ht="40.5" customHeight="1" x14ac:dyDescent="0.35">
      <c r="A36" s="206" t="s">
        <v>189</v>
      </c>
      <c r="B36" s="218" t="s">
        <v>266</v>
      </c>
      <c r="C36" s="194"/>
      <c r="D36" s="194"/>
      <c r="E36" s="194"/>
      <c r="F36" s="194"/>
      <c r="G36" s="194"/>
      <c r="H36" s="194"/>
      <c r="I36" s="194"/>
      <c r="J36" s="194"/>
    </row>
    <row r="37" spans="1:10" ht="40.5" customHeight="1" x14ac:dyDescent="0.35">
      <c r="A37" s="206" t="s">
        <v>190</v>
      </c>
      <c r="B37" s="218" t="s">
        <v>266</v>
      </c>
      <c r="C37" s="194"/>
      <c r="D37" s="194"/>
      <c r="E37" s="194"/>
      <c r="F37" s="194"/>
      <c r="G37" s="194"/>
      <c r="H37" s="194"/>
      <c r="I37" s="194"/>
      <c r="J37" s="194"/>
    </row>
    <row r="38" spans="1:10" ht="15.5" x14ac:dyDescent="0.35">
      <c r="A38" s="220"/>
      <c r="B38" s="221"/>
      <c r="C38" s="194"/>
      <c r="D38" s="194"/>
      <c r="E38" s="194"/>
      <c r="F38" s="194"/>
      <c r="G38" s="194"/>
      <c r="H38" s="194"/>
      <c r="I38" s="194"/>
      <c r="J38" s="194"/>
    </row>
    <row r="39" spans="1:10" ht="15.5" x14ac:dyDescent="0.35">
      <c r="A39" s="216" t="s">
        <v>191</v>
      </c>
      <c r="B39" s="217"/>
      <c r="C39" s="194"/>
      <c r="D39" s="194"/>
      <c r="E39" s="194"/>
      <c r="F39" s="194"/>
      <c r="G39" s="194"/>
      <c r="H39" s="194"/>
      <c r="I39" s="194"/>
      <c r="J39" s="194"/>
    </row>
    <row r="40" spans="1:10" ht="15.5" x14ac:dyDescent="0.35">
      <c r="A40" s="219" t="s">
        <v>194</v>
      </c>
      <c r="B40" s="222"/>
      <c r="C40" s="194"/>
      <c r="D40" s="194"/>
      <c r="E40" s="194"/>
      <c r="F40" s="194"/>
      <c r="G40" s="194"/>
      <c r="H40" s="194"/>
      <c r="I40" s="194"/>
      <c r="J40" s="194"/>
    </row>
    <row r="41" spans="1:10" ht="15.5" x14ac:dyDescent="0.35">
      <c r="A41" s="220"/>
      <c r="B41" s="223"/>
      <c r="C41" s="194"/>
      <c r="D41" s="194"/>
      <c r="E41" s="194"/>
      <c r="F41" s="194"/>
      <c r="G41" s="194"/>
      <c r="H41" s="194"/>
      <c r="I41" s="194"/>
      <c r="J41" s="194"/>
    </row>
    <row r="42" spans="1:10" ht="15.5" x14ac:dyDescent="0.35">
      <c r="A42" s="216" t="s">
        <v>118</v>
      </c>
      <c r="B42" s="217"/>
      <c r="C42" s="194"/>
      <c r="D42" s="194"/>
      <c r="E42" s="194"/>
      <c r="F42" s="194"/>
      <c r="G42" s="194"/>
      <c r="H42" s="194"/>
      <c r="I42" s="194"/>
      <c r="J42" s="194"/>
    </row>
    <row r="43" spans="1:10" ht="15.5" x14ac:dyDescent="0.35">
      <c r="A43" s="219" t="s">
        <v>119</v>
      </c>
      <c r="B43" s="218"/>
      <c r="C43" s="194"/>
      <c r="D43" s="194"/>
      <c r="E43" s="194"/>
      <c r="F43" s="194"/>
      <c r="G43" s="194"/>
      <c r="H43" s="194"/>
      <c r="I43" s="194"/>
      <c r="J43" s="194"/>
    </row>
    <row r="44" spans="1:10" ht="15.5" x14ac:dyDescent="0.35">
      <c r="B44" s="224"/>
      <c r="C44" s="194"/>
      <c r="D44" s="194"/>
      <c r="E44" s="194"/>
      <c r="F44" s="194"/>
      <c r="G44" s="194"/>
      <c r="H44" s="194"/>
      <c r="I44" s="194"/>
      <c r="J44" s="194"/>
    </row>
    <row r="45" spans="1:10" ht="15.5" x14ac:dyDescent="0.35">
      <c r="A45" s="319" t="s">
        <v>195</v>
      </c>
      <c r="B45" s="221"/>
      <c r="C45" s="194"/>
      <c r="D45" s="194"/>
      <c r="E45" s="194"/>
      <c r="F45" s="194"/>
      <c r="G45" s="194"/>
      <c r="H45" s="194"/>
      <c r="I45" s="194"/>
      <c r="J45" s="194"/>
    </row>
    <row r="46" spans="1:10" ht="45.4" customHeight="1" x14ac:dyDescent="0.35">
      <c r="A46" s="206" t="s">
        <v>120</v>
      </c>
      <c r="B46" s="218" t="s">
        <v>196</v>
      </c>
      <c r="C46" s="194"/>
      <c r="D46" s="194"/>
      <c r="E46" s="194"/>
      <c r="F46" s="194"/>
      <c r="G46" s="194"/>
      <c r="H46" s="194"/>
      <c r="I46" s="194"/>
      <c r="J46" s="194"/>
    </row>
    <row r="47" spans="1:10" ht="68.5" customHeight="1" x14ac:dyDescent="0.35">
      <c r="A47" s="206" t="s">
        <v>121</v>
      </c>
      <c r="B47" s="218" t="s">
        <v>176</v>
      </c>
      <c r="C47" s="194"/>
      <c r="D47" s="194"/>
      <c r="E47" s="194"/>
      <c r="F47" s="194"/>
      <c r="G47" s="194"/>
      <c r="H47" s="194"/>
      <c r="I47" s="194"/>
      <c r="J47" s="194"/>
    </row>
    <row r="48" spans="1:10" ht="28.5" customHeight="1" x14ac:dyDescent="0.35">
      <c r="A48" s="219"/>
      <c r="B48" s="222" t="s">
        <v>162</v>
      </c>
      <c r="C48" s="194"/>
      <c r="D48" s="194"/>
      <c r="E48" s="194"/>
      <c r="F48" s="194"/>
      <c r="G48" s="194"/>
      <c r="H48" s="194"/>
      <c r="I48" s="194"/>
      <c r="J48" s="194"/>
    </row>
    <row r="49" spans="1:10" ht="32.65" customHeight="1" x14ac:dyDescent="0.35">
      <c r="A49" s="206" t="s">
        <v>122</v>
      </c>
      <c r="B49" s="222" t="s">
        <v>163</v>
      </c>
      <c r="C49" s="194"/>
      <c r="D49" s="194"/>
      <c r="E49" s="194"/>
      <c r="F49" s="194"/>
      <c r="G49" s="194"/>
      <c r="H49" s="194"/>
      <c r="I49" s="194"/>
      <c r="J49" s="194"/>
    </row>
    <row r="50" spans="1:10" ht="28.5" customHeight="1" x14ac:dyDescent="0.35">
      <c r="A50" s="225" t="s">
        <v>123</v>
      </c>
      <c r="B50" s="226" t="s">
        <v>197</v>
      </c>
      <c r="C50" s="194"/>
      <c r="D50" s="194"/>
      <c r="E50" s="194"/>
      <c r="F50" s="194"/>
      <c r="G50" s="194"/>
      <c r="H50" s="194"/>
      <c r="I50" s="194"/>
      <c r="J50" s="194"/>
    </row>
    <row r="51" spans="1:10" ht="25" x14ac:dyDescent="0.35">
      <c r="A51" s="227"/>
      <c r="B51" s="228" t="s">
        <v>303</v>
      </c>
      <c r="C51" s="194"/>
      <c r="D51" s="194"/>
      <c r="E51" s="194"/>
      <c r="F51" s="194"/>
      <c r="G51" s="194"/>
      <c r="H51" s="194"/>
      <c r="I51" s="194"/>
      <c r="J51" s="194"/>
    </row>
    <row r="52" spans="1:10" ht="25" x14ac:dyDescent="0.35">
      <c r="A52" s="229"/>
      <c r="B52" s="230" t="s">
        <v>304</v>
      </c>
      <c r="C52" s="194"/>
      <c r="D52" s="194"/>
      <c r="E52" s="194"/>
      <c r="F52" s="194"/>
      <c r="G52" s="194"/>
      <c r="H52" s="194"/>
      <c r="I52" s="194"/>
      <c r="J52" s="194"/>
    </row>
    <row r="53" spans="1:10" ht="15.5" x14ac:dyDescent="0.35">
      <c r="A53" s="208"/>
      <c r="B53" s="390"/>
      <c r="C53" s="194"/>
      <c r="D53" s="194"/>
      <c r="E53" s="194"/>
      <c r="F53" s="194"/>
      <c r="G53" s="194"/>
      <c r="H53" s="194"/>
      <c r="I53" s="194"/>
      <c r="J53" s="194"/>
    </row>
    <row r="54" spans="1:10" ht="15.5" x14ac:dyDescent="0.35">
      <c r="A54" s="319" t="s">
        <v>198</v>
      </c>
      <c r="B54" s="221"/>
      <c r="C54" s="194"/>
      <c r="D54" s="194"/>
      <c r="E54" s="194"/>
      <c r="F54" s="194"/>
      <c r="G54" s="194"/>
      <c r="H54" s="194"/>
      <c r="I54" s="194"/>
      <c r="J54" s="194"/>
    </row>
    <row r="55" spans="1:10" ht="28.9" customHeight="1" x14ac:dyDescent="0.35">
      <c r="A55" s="206" t="s">
        <v>164</v>
      </c>
      <c r="B55" s="218" t="s">
        <v>165</v>
      </c>
      <c r="C55" s="194"/>
      <c r="D55" s="194"/>
      <c r="E55" s="194"/>
      <c r="F55" s="194"/>
      <c r="G55" s="194"/>
      <c r="H55" s="194"/>
      <c r="I55" s="194"/>
      <c r="J55" s="194"/>
    </row>
    <row r="56" spans="1:10" ht="15.5" x14ac:dyDescent="0.35">
      <c r="B56" s="212"/>
      <c r="C56" s="194"/>
      <c r="D56" s="194"/>
      <c r="E56" s="194"/>
      <c r="F56" s="194"/>
      <c r="G56" s="194"/>
      <c r="H56" s="194"/>
      <c r="I56" s="194"/>
      <c r="J56" s="194"/>
    </row>
    <row r="57" spans="1:10" ht="15.5" x14ac:dyDescent="0.35">
      <c r="A57" s="231" t="s">
        <v>199</v>
      </c>
      <c r="B57" s="232"/>
      <c r="C57" s="194"/>
      <c r="D57" s="194"/>
      <c r="E57" s="194"/>
      <c r="F57" s="194"/>
      <c r="G57" s="194"/>
      <c r="H57" s="194"/>
      <c r="I57" s="194"/>
      <c r="J57" s="194"/>
    </row>
    <row r="58" spans="1:10" ht="25" x14ac:dyDescent="0.35">
      <c r="A58" s="206" t="s">
        <v>200</v>
      </c>
      <c r="B58" s="221" t="s">
        <v>305</v>
      </c>
      <c r="C58" s="194"/>
      <c r="D58" s="194"/>
      <c r="E58" s="194"/>
      <c r="F58" s="194"/>
      <c r="G58" s="194"/>
      <c r="H58" s="194"/>
      <c r="I58" s="194"/>
      <c r="J58" s="194"/>
    </row>
    <row r="59" spans="1:10" ht="15.5" x14ac:dyDescent="0.35">
      <c r="A59" s="219" t="s">
        <v>201</v>
      </c>
      <c r="B59" s="221" t="s">
        <v>251</v>
      </c>
      <c r="C59" s="194"/>
      <c r="D59" s="194"/>
      <c r="E59" s="194"/>
      <c r="F59" s="194"/>
      <c r="G59" s="194"/>
      <c r="H59" s="194"/>
      <c r="I59" s="194"/>
      <c r="J59" s="194"/>
    </row>
    <row r="60" spans="1:10" ht="25" x14ac:dyDescent="0.35">
      <c r="A60" s="206" t="s">
        <v>202</v>
      </c>
      <c r="B60" s="221" t="s">
        <v>124</v>
      </c>
      <c r="C60" s="194"/>
      <c r="D60" s="194"/>
      <c r="E60" s="194"/>
      <c r="F60" s="194"/>
      <c r="G60" s="194"/>
      <c r="H60" s="194"/>
      <c r="I60" s="194"/>
      <c r="J60" s="194"/>
    </row>
    <row r="61" spans="1:10" ht="16" thickBot="1" x14ac:dyDescent="0.4">
      <c r="B61" s="212"/>
      <c r="C61" s="194"/>
      <c r="D61" s="194"/>
      <c r="E61" s="194"/>
      <c r="F61" s="194"/>
      <c r="G61" s="194"/>
      <c r="H61" s="194"/>
      <c r="I61" s="194"/>
      <c r="J61" s="194"/>
    </row>
    <row r="62" spans="1:10" s="235" customFormat="1" ht="14.65" customHeight="1" x14ac:dyDescent="0.45">
      <c r="A62" s="233" t="s">
        <v>125</v>
      </c>
      <c r="B62" s="234"/>
    </row>
    <row r="63" spans="1:10" s="235" customFormat="1" ht="30.65" customHeight="1" x14ac:dyDescent="0.45">
      <c r="A63" s="479" t="s">
        <v>126</v>
      </c>
      <c r="B63" s="480"/>
    </row>
    <row r="64" spans="1:10" s="235" customFormat="1" ht="32.65" customHeight="1" x14ac:dyDescent="0.45">
      <c r="A64" s="479" t="s">
        <v>127</v>
      </c>
      <c r="B64" s="480"/>
    </row>
    <row r="65" spans="1:10" s="236" customFormat="1" ht="7.9" customHeight="1" x14ac:dyDescent="0.35">
      <c r="A65" s="481"/>
      <c r="B65" s="482"/>
    </row>
    <row r="66" spans="1:10" s="237" customFormat="1" ht="18.5" x14ac:dyDescent="0.35">
      <c r="A66" s="483" t="s">
        <v>128</v>
      </c>
      <c r="B66" s="484"/>
    </row>
    <row r="67" spans="1:10" s="235" customFormat="1" ht="26" x14ac:dyDescent="0.45">
      <c r="A67" s="238" t="s">
        <v>129</v>
      </c>
      <c r="B67" s="239" t="s">
        <v>130</v>
      </c>
    </row>
    <row r="68" spans="1:10" s="235" customFormat="1" ht="58.9" customHeight="1" x14ac:dyDescent="0.45">
      <c r="A68" s="240" t="s">
        <v>131</v>
      </c>
      <c r="B68" s="239" t="s">
        <v>132</v>
      </c>
    </row>
    <row r="69" spans="1:10" s="235" customFormat="1" ht="26" x14ac:dyDescent="0.45">
      <c r="A69" s="238" t="s">
        <v>133</v>
      </c>
      <c r="B69" s="239" t="s">
        <v>134</v>
      </c>
    </row>
    <row r="70" spans="1:10" s="235" customFormat="1" ht="39" x14ac:dyDescent="0.45">
      <c r="A70" s="240" t="s">
        <v>135</v>
      </c>
      <c r="B70" s="239" t="s">
        <v>136</v>
      </c>
    </row>
    <row r="71" spans="1:10" s="235" customFormat="1" ht="41.65" customHeight="1" x14ac:dyDescent="0.45">
      <c r="A71" s="240" t="s">
        <v>58</v>
      </c>
      <c r="B71" s="239" t="s">
        <v>137</v>
      </c>
    </row>
    <row r="72" spans="1:10" s="237" customFormat="1" ht="18.5" x14ac:dyDescent="0.35">
      <c r="A72" s="384" t="s">
        <v>138</v>
      </c>
      <c r="B72" s="241"/>
    </row>
    <row r="73" spans="1:10" s="235" customFormat="1" ht="26" x14ac:dyDescent="0.45">
      <c r="A73" s="238" t="s">
        <v>58</v>
      </c>
      <c r="B73" s="239" t="s">
        <v>171</v>
      </c>
    </row>
    <row r="74" spans="1:10" s="235" customFormat="1" ht="26" x14ac:dyDescent="0.45">
      <c r="A74" s="238" t="s">
        <v>139</v>
      </c>
      <c r="B74" s="239" t="s">
        <v>172</v>
      </c>
    </row>
    <row r="75" spans="1:10" s="235" customFormat="1" ht="26.5" thickBot="1" x14ac:dyDescent="0.5">
      <c r="A75" s="242" t="s">
        <v>140</v>
      </c>
      <c r="B75" s="243" t="s">
        <v>173</v>
      </c>
    </row>
    <row r="76" spans="1:10" ht="15.5" x14ac:dyDescent="0.35">
      <c r="B76" s="212"/>
      <c r="C76" s="194"/>
      <c r="D76" s="194"/>
      <c r="E76" s="194"/>
      <c r="F76" s="194"/>
      <c r="G76" s="194"/>
      <c r="H76" s="194"/>
      <c r="I76" s="194"/>
      <c r="J76" s="194"/>
    </row>
    <row r="77" spans="1:10" ht="15.5" x14ac:dyDescent="0.35">
      <c r="A77" s="485" t="s">
        <v>174</v>
      </c>
      <c r="B77" s="486"/>
      <c r="C77" s="194"/>
      <c r="D77" s="194"/>
      <c r="E77" s="194"/>
      <c r="F77" s="194"/>
      <c r="G77" s="194"/>
      <c r="H77" s="194"/>
      <c r="I77" s="194"/>
      <c r="J77" s="194"/>
    </row>
    <row r="78" spans="1:10" ht="31.9" customHeight="1" x14ac:dyDescent="0.35">
      <c r="A78" s="474" t="s">
        <v>175</v>
      </c>
      <c r="B78" s="475"/>
      <c r="C78" s="194"/>
      <c r="D78" s="194"/>
      <c r="E78" s="194"/>
      <c r="F78" s="194"/>
      <c r="G78" s="194"/>
      <c r="H78" s="194"/>
      <c r="I78" s="194"/>
      <c r="J78" s="194"/>
    </row>
    <row r="79" spans="1:10" ht="15.5" x14ac:dyDescent="0.35">
      <c r="B79" s="212"/>
      <c r="C79" s="194"/>
      <c r="D79" s="194"/>
      <c r="E79" s="194"/>
      <c r="F79" s="194"/>
      <c r="G79" s="194"/>
      <c r="H79" s="194"/>
      <c r="I79" s="194"/>
      <c r="J79" s="194"/>
    </row>
    <row r="80" spans="1:10" ht="15.5" x14ac:dyDescent="0.35">
      <c r="A80" s="385" t="s">
        <v>141</v>
      </c>
      <c r="B80" s="217"/>
      <c r="C80" s="194"/>
      <c r="D80" s="194"/>
      <c r="E80" s="194"/>
      <c r="F80" s="194"/>
      <c r="G80" s="194"/>
      <c r="H80" s="194"/>
      <c r="I80" s="194"/>
      <c r="J80" s="194"/>
    </row>
    <row r="81" spans="1:10" ht="25.5" customHeight="1" x14ac:dyDescent="0.35">
      <c r="A81" s="474" t="s">
        <v>306</v>
      </c>
      <c r="B81" s="475"/>
      <c r="C81" s="194"/>
      <c r="D81" s="194"/>
      <c r="E81" s="194"/>
      <c r="F81" s="194"/>
      <c r="G81" s="194"/>
      <c r="H81" s="194"/>
      <c r="I81" s="194"/>
      <c r="J81" s="194"/>
    </row>
    <row r="82" spans="1:10" ht="15.5" x14ac:dyDescent="0.35">
      <c r="B82" s="224"/>
      <c r="C82" s="194"/>
      <c r="D82" s="194"/>
      <c r="E82" s="194"/>
      <c r="F82" s="194"/>
      <c r="G82" s="194"/>
      <c r="H82" s="194"/>
      <c r="I82" s="194"/>
      <c r="J82" s="194"/>
    </row>
    <row r="83" spans="1:10" ht="15.5" x14ac:dyDescent="0.35">
      <c r="B83" s="224"/>
      <c r="C83" s="194"/>
      <c r="D83" s="194"/>
      <c r="E83" s="194"/>
      <c r="F83" s="194"/>
      <c r="G83" s="194"/>
      <c r="H83" s="194"/>
      <c r="I83" s="194"/>
      <c r="J83" s="194"/>
    </row>
    <row r="84" spans="1:10" ht="15.5" x14ac:dyDescent="0.35">
      <c r="B84" s="224"/>
      <c r="C84" s="194"/>
      <c r="D84" s="194"/>
      <c r="E84" s="194"/>
      <c r="F84" s="194"/>
      <c r="G84" s="194"/>
      <c r="H84" s="194"/>
      <c r="I84" s="194"/>
      <c r="J84" s="194"/>
    </row>
    <row r="85" spans="1:10" ht="15.5" x14ac:dyDescent="0.35">
      <c r="C85" s="194"/>
      <c r="D85" s="194"/>
      <c r="E85" s="194"/>
      <c r="F85" s="194"/>
      <c r="G85" s="194"/>
      <c r="H85" s="194"/>
      <c r="I85" s="194"/>
      <c r="J85" s="194"/>
    </row>
    <row r="87" spans="1:10" x14ac:dyDescent="0.35">
      <c r="B87" s="212"/>
    </row>
    <row r="88" spans="1:10" x14ac:dyDescent="0.35">
      <c r="B88" s="212"/>
    </row>
    <row r="89" spans="1:10" x14ac:dyDescent="0.35">
      <c r="B89" s="212"/>
    </row>
  </sheetData>
  <sheetProtection algorithmName="SHA-512" hashValue="UnZoragqLU6Pj3EZ7jgossT065NAKwnUF09T8GRHLLCN4wTUKnujhMv0z7UXWersFMd2SISvaM+7x2Wj2jUceA==" saltValue="UMBF40OB7HFQU4aplcstrg==" spinCount="100000" sheet="1" objects="1" scenarios="1"/>
  <mergeCells count="19">
    <mergeCell ref="A20:B20"/>
    <mergeCell ref="A1:B1"/>
    <mergeCell ref="A3:B3"/>
    <mergeCell ref="A4:B4"/>
    <mergeCell ref="A7:B7"/>
    <mergeCell ref="A8:B8"/>
    <mergeCell ref="A13:B13"/>
    <mergeCell ref="A14:B14"/>
    <mergeCell ref="A17:B17"/>
    <mergeCell ref="A6:B6"/>
    <mergeCell ref="A81:B81"/>
    <mergeCell ref="A21:B21"/>
    <mergeCell ref="A25:B25"/>
    <mergeCell ref="A63:B63"/>
    <mergeCell ref="A64:B64"/>
    <mergeCell ref="A65:B65"/>
    <mergeCell ref="A66:B66"/>
    <mergeCell ref="A78:B78"/>
    <mergeCell ref="A77:B77"/>
  </mergeCells>
  <pageMargins left="0.7" right="0.7" top="0.75" bottom="0.75" header="0.3" footer="0.3"/>
  <pageSetup paperSize="9" scale="75" fitToHeight="0" orientation="portrait"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5C7D7-C607-4B78-B226-4B94653340F8}">
  <sheetPr>
    <pageSetUpPr fitToPage="1"/>
  </sheetPr>
  <dimension ref="A1:O111"/>
  <sheetViews>
    <sheetView tabSelected="1" zoomScaleNormal="100" workbookViewId="0">
      <pane xSplit="3" ySplit="4" topLeftCell="D73" activePane="bottomRight" state="frozen"/>
      <selection pane="topRight" activeCell="D1" sqref="D1"/>
      <selection pane="bottomLeft" activeCell="A5" sqref="A5"/>
      <selection pane="bottomRight" activeCell="O48" sqref="O48"/>
    </sheetView>
  </sheetViews>
  <sheetFormatPr defaultColWidth="8.7265625" defaultRowHeight="14.5" x14ac:dyDescent="0.35"/>
  <cols>
    <col min="1" max="1" width="6.26953125" style="5" customWidth="1"/>
    <col min="2" max="2" width="29.7265625" style="5" customWidth="1"/>
    <col min="3" max="3" width="8.7265625" style="5" hidden="1" customWidth="1"/>
    <col min="4" max="4" width="13.453125" style="5" customWidth="1"/>
    <col min="5" max="5" width="0.54296875" style="5" customWidth="1"/>
    <col min="6" max="6" width="13.453125" style="5" customWidth="1"/>
    <col min="7" max="7" width="1.26953125" style="5" customWidth="1"/>
    <col min="8" max="8" width="14.453125" style="5" customWidth="1"/>
    <col min="9" max="9" width="14.26953125" style="316" customWidth="1"/>
    <col min="10" max="10" width="1.26953125" style="5" customWidth="1"/>
    <col min="11" max="11" width="14.26953125" style="5" customWidth="1"/>
    <col min="12" max="12" width="1.26953125" style="5" customWidth="1"/>
    <col min="13" max="13" width="14.26953125" style="5" customWidth="1"/>
    <col min="14" max="14" width="1.26953125" style="5" customWidth="1"/>
    <col min="15" max="15" width="80" style="291" customWidth="1"/>
    <col min="16" max="16384" width="8.7265625" style="5"/>
  </cols>
  <sheetData>
    <row r="1" spans="1:15" s="3" customFormat="1" ht="16" thickBot="1" x14ac:dyDescent="0.4">
      <c r="A1" s="244" t="s">
        <v>283</v>
      </c>
      <c r="B1" s="2"/>
      <c r="F1" s="4" t="s">
        <v>0</v>
      </c>
      <c r="G1" s="180"/>
      <c r="H1" s="471" t="s">
        <v>317</v>
      </c>
      <c r="I1" s="387"/>
      <c r="J1" s="180"/>
      <c r="K1" s="4" t="s">
        <v>1</v>
      </c>
      <c r="L1" s="5"/>
      <c r="M1" s="472" t="s">
        <v>318</v>
      </c>
      <c r="O1" s="290"/>
    </row>
    <row r="2" spans="1:15" ht="16" thickBot="1" x14ac:dyDescent="0.4">
      <c r="A2" s="189"/>
      <c r="B2" s="188"/>
      <c r="H2" s="515" t="s">
        <v>2</v>
      </c>
      <c r="I2" s="516"/>
    </row>
    <row r="3" spans="1:15" s="13" customFormat="1" ht="26.65" customHeight="1" x14ac:dyDescent="0.25">
      <c r="A3" s="517" t="s">
        <v>3</v>
      </c>
      <c r="B3" s="517"/>
      <c r="C3" s="6" t="s">
        <v>4</v>
      </c>
      <c r="D3" s="518" t="s">
        <v>106</v>
      </c>
      <c r="E3" s="519"/>
      <c r="F3" s="520"/>
      <c r="G3" s="7"/>
      <c r="H3" s="8" t="s">
        <v>5</v>
      </c>
      <c r="I3" s="348" t="s">
        <v>269</v>
      </c>
      <c r="J3" s="9"/>
      <c r="K3" s="395" t="s">
        <v>267</v>
      </c>
      <c r="L3" s="11"/>
      <c r="M3" s="395" t="s">
        <v>268</v>
      </c>
      <c r="N3" s="12"/>
      <c r="O3" s="182" t="s">
        <v>192</v>
      </c>
    </row>
    <row r="4" spans="1:15" s="14" customFormat="1" ht="17.25" customHeight="1" x14ac:dyDescent="0.35">
      <c r="B4" s="15"/>
      <c r="C4" s="16"/>
      <c r="D4" s="17" t="s">
        <v>10</v>
      </c>
      <c r="E4" s="16"/>
      <c r="F4" s="17" t="s">
        <v>177</v>
      </c>
      <c r="G4" s="16"/>
      <c r="H4" s="509" t="s">
        <v>237</v>
      </c>
      <c r="I4" s="510"/>
      <c r="J4" s="9"/>
      <c r="K4" s="18" t="s">
        <v>253</v>
      </c>
      <c r="L4" s="11"/>
      <c r="M4" s="18" t="s">
        <v>282</v>
      </c>
      <c r="N4" s="19"/>
      <c r="O4" s="292"/>
    </row>
    <row r="5" spans="1:15" s="14" customFormat="1" ht="17.25" customHeight="1" x14ac:dyDescent="0.35">
      <c r="A5" s="513" t="s">
        <v>316</v>
      </c>
      <c r="B5" s="514"/>
      <c r="C5" s="16"/>
      <c r="D5" s="470" t="s">
        <v>320</v>
      </c>
      <c r="E5" s="16"/>
      <c r="F5" s="470" t="s">
        <v>321</v>
      </c>
      <c r="G5" s="16"/>
      <c r="H5" s="470" t="s">
        <v>322</v>
      </c>
      <c r="I5" s="469"/>
      <c r="J5" s="9"/>
      <c r="K5" s="470" t="s">
        <v>323</v>
      </c>
      <c r="L5" s="11"/>
      <c r="M5" s="470" t="s">
        <v>324</v>
      </c>
      <c r="N5" s="19"/>
      <c r="O5" s="292"/>
    </row>
    <row r="6" spans="1:15" s="13" customFormat="1" ht="16.5" customHeight="1" x14ac:dyDescent="0.3">
      <c r="A6" s="20" t="s">
        <v>302</v>
      </c>
      <c r="B6" s="21"/>
      <c r="C6" s="6"/>
      <c r="D6" s="22">
        <v>207</v>
      </c>
      <c r="E6" s="6"/>
      <c r="F6" s="22">
        <v>208</v>
      </c>
      <c r="G6" s="6"/>
      <c r="H6" s="511">
        <v>207</v>
      </c>
      <c r="I6" s="512"/>
      <c r="J6" s="24"/>
      <c r="K6" s="23">
        <v>212</v>
      </c>
      <c r="L6" s="25"/>
      <c r="M6" s="23">
        <v>211</v>
      </c>
      <c r="N6" s="12"/>
      <c r="O6" s="293" t="s">
        <v>168</v>
      </c>
    </row>
    <row r="7" spans="1:15" s="13" customFormat="1" ht="16.5" customHeight="1" x14ac:dyDescent="0.3">
      <c r="A7" s="20" t="s">
        <v>238</v>
      </c>
      <c r="B7" s="21"/>
      <c r="C7" s="6"/>
      <c r="D7" s="22"/>
      <c r="E7" s="6"/>
      <c r="F7" s="22"/>
      <c r="G7" s="6"/>
      <c r="H7" s="511"/>
      <c r="I7" s="512"/>
      <c r="J7" s="24"/>
      <c r="K7" s="23"/>
      <c r="L7" s="25"/>
      <c r="M7" s="23"/>
      <c r="N7" s="12"/>
      <c r="O7" s="293" t="s">
        <v>168</v>
      </c>
    </row>
    <row r="8" spans="1:15" s="13" customFormat="1" ht="12.5" thickBot="1" x14ac:dyDescent="0.35">
      <c r="B8" s="26"/>
      <c r="C8" s="27"/>
      <c r="D8" s="28"/>
      <c r="E8" s="27"/>
      <c r="F8" s="28"/>
      <c r="G8" s="27"/>
      <c r="H8" s="28"/>
      <c r="I8" s="313"/>
      <c r="J8" s="29"/>
      <c r="K8" s="28"/>
      <c r="L8" s="29"/>
      <c r="M8" s="28"/>
      <c r="N8" s="12"/>
      <c r="O8" s="294"/>
    </row>
    <row r="9" spans="1:15" ht="16" thickBot="1" x14ac:dyDescent="0.4">
      <c r="A9" s="505" t="s">
        <v>11</v>
      </c>
      <c r="B9" s="506"/>
      <c r="C9" s="30"/>
      <c r="D9" s="30"/>
      <c r="E9" s="30"/>
      <c r="F9" s="30"/>
      <c r="G9" s="30"/>
      <c r="H9" s="30"/>
      <c r="I9" s="314"/>
      <c r="J9" s="30"/>
      <c r="K9" s="30"/>
      <c r="L9" s="30"/>
      <c r="M9" s="32"/>
      <c r="O9" s="295"/>
    </row>
    <row r="10" spans="1:15" ht="15.5" x14ac:dyDescent="0.35">
      <c r="A10" s="34" t="s">
        <v>12</v>
      </c>
      <c r="B10" s="35"/>
      <c r="C10" s="36"/>
      <c r="D10" s="36"/>
      <c r="E10" s="36"/>
      <c r="F10" s="36"/>
      <c r="G10" s="36"/>
      <c r="H10" s="36"/>
      <c r="I10" s="315"/>
      <c r="J10" s="36"/>
      <c r="K10" s="36"/>
      <c r="L10" s="36"/>
      <c r="M10" s="37"/>
      <c r="O10" s="296"/>
    </row>
    <row r="11" spans="1:15" s="13" customFormat="1" ht="13.5" customHeight="1" x14ac:dyDescent="0.25">
      <c r="A11" s="38" t="s">
        <v>13</v>
      </c>
      <c r="B11" s="39" t="s">
        <v>178</v>
      </c>
      <c r="C11" s="40"/>
      <c r="D11" s="41">
        <v>982902</v>
      </c>
      <c r="E11" s="40"/>
      <c r="F11" s="41">
        <v>1063061</v>
      </c>
      <c r="G11" s="40"/>
      <c r="H11" s="42">
        <v>1126787</v>
      </c>
      <c r="I11" s="42"/>
      <c r="J11" s="43"/>
      <c r="K11" s="42">
        <v>1148287</v>
      </c>
      <c r="L11" s="44"/>
      <c r="M11" s="42">
        <v>1143987</v>
      </c>
      <c r="O11" s="297" t="s">
        <v>212</v>
      </c>
    </row>
    <row r="12" spans="1:15" s="13" customFormat="1" ht="13.5" customHeight="1" x14ac:dyDescent="0.25">
      <c r="A12" s="38" t="s">
        <v>13</v>
      </c>
      <c r="B12" s="47" t="s">
        <v>179</v>
      </c>
      <c r="C12" s="40"/>
      <c r="D12" s="48"/>
      <c r="E12" s="40"/>
      <c r="F12" s="48"/>
      <c r="G12" s="40"/>
      <c r="H12" s="45"/>
      <c r="I12" s="45"/>
      <c r="J12" s="43"/>
      <c r="K12" s="45"/>
      <c r="L12" s="44"/>
      <c r="M12" s="45"/>
      <c r="O12" s="297"/>
    </row>
    <row r="13" spans="1:15" s="13" customFormat="1" ht="13.5" customHeight="1" x14ac:dyDescent="0.25">
      <c r="A13" s="38" t="s">
        <v>13</v>
      </c>
      <c r="B13" s="47" t="s">
        <v>262</v>
      </c>
      <c r="C13" s="40"/>
      <c r="D13" s="48"/>
      <c r="E13" s="40"/>
      <c r="F13" s="48"/>
      <c r="G13" s="40"/>
      <c r="H13" s="45"/>
      <c r="I13" s="45"/>
      <c r="J13" s="43"/>
      <c r="K13" s="45"/>
      <c r="L13" s="44"/>
      <c r="M13" s="45"/>
      <c r="O13" s="297"/>
    </row>
    <row r="14" spans="1:15" s="13" customFormat="1" ht="13.5" customHeight="1" x14ac:dyDescent="0.25">
      <c r="A14" s="38" t="s">
        <v>13</v>
      </c>
      <c r="B14" s="47" t="s">
        <v>260</v>
      </c>
      <c r="C14" s="40"/>
      <c r="D14" s="48"/>
      <c r="E14" s="40"/>
      <c r="F14" s="48"/>
      <c r="G14" s="40"/>
      <c r="H14" s="388">
        <v>0</v>
      </c>
      <c r="I14" s="388">
        <v>0</v>
      </c>
      <c r="J14" s="43"/>
      <c r="K14" s="388">
        <v>0</v>
      </c>
      <c r="L14" s="44"/>
      <c r="M14" s="388">
        <v>0</v>
      </c>
      <c r="O14" s="297"/>
    </row>
    <row r="15" spans="1:15" s="13" customFormat="1" ht="13.5" customHeight="1" x14ac:dyDescent="0.25">
      <c r="A15" s="38" t="s">
        <v>13</v>
      </c>
      <c r="B15" s="47" t="s">
        <v>14</v>
      </c>
      <c r="C15" s="40"/>
      <c r="D15" s="48"/>
      <c r="E15" s="40"/>
      <c r="F15" s="48"/>
      <c r="G15" s="40"/>
      <c r="H15" s="45"/>
      <c r="I15" s="45"/>
      <c r="J15" s="43"/>
      <c r="K15" s="45"/>
      <c r="L15" s="44"/>
      <c r="M15" s="45"/>
      <c r="O15" s="297"/>
    </row>
    <row r="16" spans="1:15" s="13" customFormat="1" ht="13.5" hidden="1" customHeight="1" x14ac:dyDescent="0.25">
      <c r="A16" s="38" t="s">
        <v>13</v>
      </c>
      <c r="B16" s="47" t="s">
        <v>98</v>
      </c>
      <c r="C16" s="40"/>
      <c r="D16" s="48"/>
      <c r="E16" s="40"/>
      <c r="F16" s="388">
        <v>0</v>
      </c>
      <c r="G16" s="40"/>
      <c r="H16" s="388">
        <v>0</v>
      </c>
      <c r="I16" s="388">
        <v>0</v>
      </c>
      <c r="J16" s="43"/>
      <c r="K16" s="388">
        <v>0</v>
      </c>
      <c r="L16" s="44"/>
      <c r="M16" s="388">
        <v>0</v>
      </c>
      <c r="O16" s="317" t="s">
        <v>239</v>
      </c>
    </row>
    <row r="17" spans="1:15" s="13" customFormat="1" ht="13.5" customHeight="1" x14ac:dyDescent="0.25">
      <c r="A17" s="38" t="s">
        <v>13</v>
      </c>
      <c r="B17" s="47" t="s">
        <v>259</v>
      </c>
      <c r="C17" s="40"/>
      <c r="D17" s="388">
        <v>0</v>
      </c>
      <c r="E17" s="40"/>
      <c r="F17" s="48">
        <v>20971</v>
      </c>
      <c r="G17" s="40"/>
      <c r="H17" s="388">
        <v>0</v>
      </c>
      <c r="I17" s="388">
        <v>0</v>
      </c>
      <c r="J17" s="43"/>
      <c r="K17" s="388">
        <v>0</v>
      </c>
      <c r="L17" s="44"/>
      <c r="M17" s="388">
        <v>0</v>
      </c>
      <c r="O17" s="297" t="s">
        <v>284</v>
      </c>
    </row>
    <row r="18" spans="1:15" s="13" customFormat="1" ht="13.5" customHeight="1" x14ac:dyDescent="0.25">
      <c r="A18" s="38" t="s">
        <v>13</v>
      </c>
      <c r="B18" s="47" t="s">
        <v>281</v>
      </c>
      <c r="C18" s="40"/>
      <c r="D18" s="388">
        <v>0</v>
      </c>
      <c r="E18" s="40"/>
      <c r="F18" s="48">
        <v>10074</v>
      </c>
      <c r="G18" s="40"/>
      <c r="H18" s="388">
        <v>0</v>
      </c>
      <c r="I18" s="388">
        <v>0</v>
      </c>
      <c r="J18" s="43"/>
      <c r="K18" s="388">
        <v>0</v>
      </c>
      <c r="L18" s="44"/>
      <c r="M18" s="388">
        <v>0</v>
      </c>
      <c r="O18" s="297" t="s">
        <v>284</v>
      </c>
    </row>
    <row r="19" spans="1:15" s="13" customFormat="1" ht="13.5" hidden="1" customHeight="1" x14ac:dyDescent="0.25">
      <c r="A19" s="38" t="s">
        <v>13</v>
      </c>
      <c r="B19" s="47" t="s">
        <v>257</v>
      </c>
      <c r="C19" s="40"/>
      <c r="D19" s="388">
        <v>0</v>
      </c>
      <c r="E19" s="40"/>
      <c r="F19" s="388">
        <v>0</v>
      </c>
      <c r="G19" s="40"/>
      <c r="H19" s="388">
        <v>0</v>
      </c>
      <c r="I19" s="388">
        <v>0</v>
      </c>
      <c r="J19" s="43"/>
      <c r="K19" s="388">
        <v>0</v>
      </c>
      <c r="L19" s="44"/>
      <c r="M19" s="388">
        <v>0</v>
      </c>
      <c r="O19" s="317" t="s">
        <v>240</v>
      </c>
    </row>
    <row r="20" spans="1:15" s="13" customFormat="1" ht="13.5" hidden="1" customHeight="1" x14ac:dyDescent="0.25">
      <c r="A20" s="38" t="s">
        <v>13</v>
      </c>
      <c r="B20" s="47" t="s">
        <v>180</v>
      </c>
      <c r="C20" s="40"/>
      <c r="D20" s="388">
        <v>0</v>
      </c>
      <c r="E20" s="40"/>
      <c r="F20" s="388">
        <v>0</v>
      </c>
      <c r="G20" s="40"/>
      <c r="H20" s="388">
        <v>0</v>
      </c>
      <c r="I20" s="388">
        <v>0</v>
      </c>
      <c r="J20" s="43"/>
      <c r="K20" s="388">
        <v>0</v>
      </c>
      <c r="L20" s="44"/>
      <c r="M20" s="388">
        <v>0</v>
      </c>
      <c r="O20" s="297" t="s">
        <v>241</v>
      </c>
    </row>
    <row r="21" spans="1:15" s="13" customFormat="1" ht="13.5" customHeight="1" x14ac:dyDescent="0.25">
      <c r="A21" s="38" t="s">
        <v>13</v>
      </c>
      <c r="B21" s="47" t="s">
        <v>242</v>
      </c>
      <c r="C21" s="40"/>
      <c r="D21" s="48">
        <v>16867</v>
      </c>
      <c r="E21" s="40"/>
      <c r="F21" s="388">
        <v>0</v>
      </c>
      <c r="G21" s="40"/>
      <c r="H21" s="388">
        <v>0</v>
      </c>
      <c r="I21" s="388">
        <v>0</v>
      </c>
      <c r="J21" s="43"/>
      <c r="K21" s="388">
        <v>0</v>
      </c>
      <c r="L21" s="44"/>
      <c r="M21" s="388">
        <v>0</v>
      </c>
      <c r="O21" s="297" t="s">
        <v>243</v>
      </c>
    </row>
    <row r="22" spans="1:15" s="13" customFormat="1" ht="13.5" customHeight="1" x14ac:dyDescent="0.25">
      <c r="A22" s="38" t="s">
        <v>13</v>
      </c>
      <c r="B22" s="47" t="s">
        <v>252</v>
      </c>
      <c r="C22" s="40"/>
      <c r="D22" s="48">
        <v>20427</v>
      </c>
      <c r="E22" s="40"/>
      <c r="F22" s="48"/>
      <c r="G22" s="40"/>
      <c r="H22" s="45"/>
      <c r="I22" s="45"/>
      <c r="J22" s="43"/>
      <c r="K22" s="45"/>
      <c r="L22" s="44"/>
      <c r="M22" s="45"/>
      <c r="O22" s="297" t="s">
        <v>258</v>
      </c>
    </row>
    <row r="23" spans="1:15" s="13" customFormat="1" ht="13.5" customHeight="1" x14ac:dyDescent="0.25">
      <c r="A23" s="38" t="s">
        <v>13</v>
      </c>
      <c r="B23" s="47" t="s">
        <v>255</v>
      </c>
      <c r="C23" s="40"/>
      <c r="D23" s="48">
        <v>20832</v>
      </c>
      <c r="E23" s="40"/>
      <c r="F23" s="388">
        <v>0</v>
      </c>
      <c r="G23" s="40"/>
      <c r="H23" s="388">
        <v>0</v>
      </c>
      <c r="I23" s="388">
        <v>0</v>
      </c>
      <c r="J23" s="43"/>
      <c r="K23" s="388">
        <v>0</v>
      </c>
      <c r="L23" s="44"/>
      <c r="M23" s="388">
        <v>0</v>
      </c>
      <c r="O23" s="297" t="s">
        <v>254</v>
      </c>
    </row>
    <row r="24" spans="1:15" s="13" customFormat="1" ht="13.5" customHeight="1" x14ac:dyDescent="0.25">
      <c r="A24" s="38" t="s">
        <v>13</v>
      </c>
      <c r="B24" s="47" t="s">
        <v>256</v>
      </c>
      <c r="C24" s="40"/>
      <c r="D24" s="48"/>
      <c r="E24" s="40"/>
      <c r="F24" s="388">
        <v>0</v>
      </c>
      <c r="G24" s="40"/>
      <c r="H24" s="388">
        <v>0</v>
      </c>
      <c r="I24" s="388">
        <v>0</v>
      </c>
      <c r="J24" s="43"/>
      <c r="K24" s="388">
        <v>0</v>
      </c>
      <c r="L24" s="44"/>
      <c r="M24" s="388">
        <v>0</v>
      </c>
      <c r="O24" s="297" t="s">
        <v>254</v>
      </c>
    </row>
    <row r="25" spans="1:15" s="13" customFormat="1" ht="13.5" customHeight="1" x14ac:dyDescent="0.25">
      <c r="A25" s="38" t="s">
        <v>244</v>
      </c>
      <c r="B25" s="47" t="s">
        <v>245</v>
      </c>
      <c r="C25" s="40"/>
      <c r="D25" s="48"/>
      <c r="E25" s="40"/>
      <c r="F25" s="48"/>
      <c r="G25" s="40"/>
      <c r="H25" s="45"/>
      <c r="I25" s="45"/>
      <c r="J25" s="43"/>
      <c r="K25" s="45"/>
      <c r="L25" s="44"/>
      <c r="M25" s="45"/>
      <c r="O25" s="297" t="s">
        <v>246</v>
      </c>
    </row>
    <row r="26" spans="1:15" s="13" customFormat="1" ht="13.5" customHeight="1" x14ac:dyDescent="0.25">
      <c r="A26" s="49" t="s">
        <v>15</v>
      </c>
      <c r="B26" s="47" t="s">
        <v>16</v>
      </c>
      <c r="C26" s="40"/>
      <c r="D26" s="48">
        <v>30353</v>
      </c>
      <c r="E26" s="40"/>
      <c r="F26" s="48">
        <v>43507</v>
      </c>
      <c r="G26" s="40"/>
      <c r="H26" s="45">
        <v>19640</v>
      </c>
      <c r="I26" s="45"/>
      <c r="J26" s="43"/>
      <c r="K26" s="45">
        <v>19640</v>
      </c>
      <c r="L26" s="44"/>
      <c r="M26" s="45">
        <v>19640</v>
      </c>
      <c r="O26" s="297"/>
    </row>
    <row r="27" spans="1:15" s="13" customFormat="1" ht="13.5" customHeight="1" x14ac:dyDescent="0.25">
      <c r="A27" s="49" t="s">
        <v>17</v>
      </c>
      <c r="B27" s="47" t="s">
        <v>18</v>
      </c>
      <c r="C27" s="40"/>
      <c r="D27" s="48">
        <v>25974</v>
      </c>
      <c r="E27" s="40"/>
      <c r="F27" s="48">
        <v>17365</v>
      </c>
      <c r="G27" s="40"/>
      <c r="H27" s="45">
        <v>20050</v>
      </c>
      <c r="I27" s="45"/>
      <c r="J27" s="43"/>
      <c r="K27" s="45">
        <v>20050</v>
      </c>
      <c r="L27" s="44"/>
      <c r="M27" s="45">
        <v>20050</v>
      </c>
      <c r="O27" s="297"/>
    </row>
    <row r="28" spans="1:15" s="13" customFormat="1" ht="13.5" customHeight="1" x14ac:dyDescent="0.25">
      <c r="A28" s="49" t="s">
        <v>19</v>
      </c>
      <c r="B28" s="47" t="s">
        <v>181</v>
      </c>
      <c r="C28" s="40"/>
      <c r="D28" s="48">
        <v>3743</v>
      </c>
      <c r="E28" s="40"/>
      <c r="F28" s="48"/>
      <c r="G28" s="40"/>
      <c r="H28" s="45"/>
      <c r="I28" s="45"/>
      <c r="J28" s="43"/>
      <c r="K28" s="45"/>
      <c r="L28" s="44"/>
      <c r="M28" s="45"/>
      <c r="O28" s="297" t="s">
        <v>286</v>
      </c>
    </row>
    <row r="29" spans="1:15" s="13" customFormat="1" ht="13.5" customHeight="1" x14ac:dyDescent="0.25">
      <c r="A29" s="49" t="s">
        <v>19</v>
      </c>
      <c r="B29" s="47" t="s">
        <v>24</v>
      </c>
      <c r="C29" s="40"/>
      <c r="D29" s="48">
        <v>17810</v>
      </c>
      <c r="E29" s="40"/>
      <c r="F29" s="48">
        <v>16316</v>
      </c>
      <c r="G29" s="40"/>
      <c r="H29" s="45">
        <v>17810</v>
      </c>
      <c r="I29" s="45"/>
      <c r="J29" s="50"/>
      <c r="K29" s="45">
        <v>17810</v>
      </c>
      <c r="L29" s="44"/>
      <c r="M29" s="45">
        <v>17810</v>
      </c>
      <c r="O29" s="297"/>
    </row>
    <row r="30" spans="1:15" s="13" customFormat="1" ht="13.5" customHeight="1" x14ac:dyDescent="0.25">
      <c r="A30" s="49" t="s">
        <v>19</v>
      </c>
      <c r="B30" s="47" t="s">
        <v>25</v>
      </c>
      <c r="C30" s="52"/>
      <c r="D30" s="48">
        <v>35051</v>
      </c>
      <c r="E30" s="40"/>
      <c r="F30" s="48">
        <v>43885</v>
      </c>
      <c r="G30" s="40"/>
      <c r="H30" s="45">
        <v>36551</v>
      </c>
      <c r="I30" s="45"/>
      <c r="J30" s="50"/>
      <c r="K30" s="45">
        <v>36551</v>
      </c>
      <c r="L30" s="44"/>
      <c r="M30" s="45">
        <v>36551</v>
      </c>
      <c r="O30" s="297"/>
    </row>
    <row r="31" spans="1:15" s="13" customFormat="1" ht="13.5" customHeight="1" x14ac:dyDescent="0.25">
      <c r="A31" s="49" t="s">
        <v>182</v>
      </c>
      <c r="B31" s="47" t="s">
        <v>20</v>
      </c>
      <c r="C31" s="40"/>
      <c r="D31" s="48"/>
      <c r="E31" s="40"/>
      <c r="F31" s="48"/>
      <c r="G31" s="40"/>
      <c r="H31" s="45"/>
      <c r="I31" s="45"/>
      <c r="J31" s="43"/>
      <c r="K31" s="45"/>
      <c r="L31" s="44"/>
      <c r="M31" s="45"/>
      <c r="O31" s="297"/>
    </row>
    <row r="32" spans="1:15" s="13" customFormat="1" ht="13.5" customHeight="1" x14ac:dyDescent="0.25">
      <c r="A32" s="49" t="s">
        <v>21</v>
      </c>
      <c r="B32" s="47" t="s">
        <v>22</v>
      </c>
      <c r="C32" s="40"/>
      <c r="D32" s="48">
        <v>1196</v>
      </c>
      <c r="E32" s="40"/>
      <c r="F32" s="388">
        <v>0</v>
      </c>
      <c r="G32" s="40"/>
      <c r="H32" s="388">
        <v>0</v>
      </c>
      <c r="I32" s="388">
        <v>0</v>
      </c>
      <c r="J32" s="50"/>
      <c r="K32" s="187">
        <v>0</v>
      </c>
      <c r="L32" s="44"/>
      <c r="M32" s="187">
        <v>0</v>
      </c>
      <c r="O32" s="297" t="s">
        <v>247</v>
      </c>
    </row>
    <row r="33" spans="1:15" s="13" customFormat="1" ht="13.5" customHeight="1" x14ac:dyDescent="0.25">
      <c r="A33" s="49" t="s">
        <v>21</v>
      </c>
      <c r="B33" s="47" t="s">
        <v>23</v>
      </c>
      <c r="C33" s="40"/>
      <c r="D33" s="48">
        <v>450</v>
      </c>
      <c r="E33" s="40"/>
      <c r="F33" s="388">
        <v>0</v>
      </c>
      <c r="G33" s="40"/>
      <c r="H33" s="388">
        <v>0</v>
      </c>
      <c r="I33" s="388">
        <v>0</v>
      </c>
      <c r="J33" s="50"/>
      <c r="K33" s="187">
        <v>0</v>
      </c>
      <c r="L33" s="44"/>
      <c r="M33" s="187">
        <v>0</v>
      </c>
      <c r="O33" s="297" t="s">
        <v>247</v>
      </c>
    </row>
    <row r="34" spans="1:15" s="13" customFormat="1" ht="13.5" customHeight="1" x14ac:dyDescent="0.3">
      <c r="A34" s="53"/>
      <c r="B34" s="54" t="s">
        <v>26</v>
      </c>
      <c r="C34" s="50"/>
      <c r="D34" s="55"/>
      <c r="E34" s="50"/>
      <c r="F34" s="55"/>
      <c r="G34" s="50"/>
      <c r="H34" s="56"/>
      <c r="I34" s="56"/>
      <c r="J34" s="50"/>
      <c r="K34" s="56"/>
      <c r="L34" s="57"/>
      <c r="M34" s="56"/>
      <c r="O34" s="297"/>
    </row>
    <row r="35" spans="1:15" s="13" customFormat="1" ht="13" x14ac:dyDescent="0.3">
      <c r="A35" s="59" t="s">
        <v>27</v>
      </c>
      <c r="B35" s="59"/>
      <c r="D35" s="60">
        <f>SUM(D11:D34)</f>
        <v>1155605</v>
      </c>
      <c r="F35" s="60">
        <f>SUM(F11:F34)</f>
        <v>1215179</v>
      </c>
      <c r="H35" s="60">
        <f>SUM(H11:H34)</f>
        <v>1220838</v>
      </c>
      <c r="I35" s="60">
        <f>SUM(I11:I34)</f>
        <v>0</v>
      </c>
      <c r="J35" s="61"/>
      <c r="K35" s="60">
        <f>SUM(K11:K34)</f>
        <v>1242338</v>
      </c>
      <c r="L35" s="61"/>
      <c r="M35" s="60">
        <f>SUM(M11:M34)</f>
        <v>1238038</v>
      </c>
      <c r="O35" s="297"/>
    </row>
    <row r="36" spans="1:15" s="13" customFormat="1" ht="15.65" customHeight="1" x14ac:dyDescent="0.25">
      <c r="A36" s="62" t="s">
        <v>28</v>
      </c>
      <c r="B36" s="63"/>
      <c r="C36" s="64"/>
      <c r="D36" s="65"/>
      <c r="E36" s="64"/>
      <c r="F36" s="65"/>
      <c r="G36" s="64"/>
      <c r="H36" s="65"/>
      <c r="I36" s="65"/>
      <c r="J36" s="66"/>
      <c r="K36" s="65"/>
      <c r="L36" s="65"/>
      <c r="M36" s="67"/>
      <c r="O36" s="298"/>
    </row>
    <row r="37" spans="1:15" s="13" customFormat="1" ht="13.5" customHeight="1" x14ac:dyDescent="0.25">
      <c r="A37" s="68" t="s">
        <v>29</v>
      </c>
      <c r="B37" s="68" t="s">
        <v>30</v>
      </c>
      <c r="C37" s="40"/>
      <c r="D37" s="69"/>
      <c r="E37" s="40"/>
      <c r="F37" s="69"/>
      <c r="G37" s="40"/>
      <c r="H37" s="70">
        <v>6745</v>
      </c>
      <c r="I37" s="70"/>
      <c r="J37" s="50"/>
      <c r="K37" s="70">
        <v>6745</v>
      </c>
      <c r="L37" s="40"/>
      <c r="M37" s="70">
        <v>6745</v>
      </c>
      <c r="O37" s="297"/>
    </row>
    <row r="38" spans="1:15" s="13" customFormat="1" ht="13.5" customHeight="1" x14ac:dyDescent="0.25">
      <c r="A38" s="68" t="s">
        <v>31</v>
      </c>
      <c r="B38" s="68" t="s">
        <v>32</v>
      </c>
      <c r="C38" s="40"/>
      <c r="D38" s="55">
        <v>10513</v>
      </c>
      <c r="E38" s="40"/>
      <c r="F38" s="55">
        <v>11806</v>
      </c>
      <c r="G38" s="40"/>
      <c r="H38" s="56"/>
      <c r="I38" s="56"/>
      <c r="J38" s="50"/>
      <c r="K38" s="56"/>
      <c r="L38" s="40"/>
      <c r="M38" s="56"/>
      <c r="O38" s="297"/>
    </row>
    <row r="39" spans="1:15" s="13" customFormat="1" ht="13.5" customHeight="1" x14ac:dyDescent="0.25">
      <c r="A39" s="68" t="s">
        <v>33</v>
      </c>
      <c r="B39" s="68" t="s">
        <v>34</v>
      </c>
      <c r="C39" s="40"/>
      <c r="D39" s="55"/>
      <c r="E39" s="40"/>
      <c r="F39" s="55"/>
      <c r="G39" s="40"/>
      <c r="H39" s="56"/>
      <c r="I39" s="56"/>
      <c r="J39" s="50"/>
      <c r="K39" s="56"/>
      <c r="L39" s="40"/>
      <c r="M39" s="56"/>
      <c r="O39" s="297"/>
    </row>
    <row r="40" spans="1:15" s="13" customFormat="1" ht="13.5" customHeight="1" x14ac:dyDescent="0.25">
      <c r="A40" s="68" t="s">
        <v>35</v>
      </c>
      <c r="B40" s="68" t="s">
        <v>36</v>
      </c>
      <c r="C40" s="40"/>
      <c r="D40" s="55"/>
      <c r="E40" s="40"/>
      <c r="F40" s="55"/>
      <c r="G40" s="40"/>
      <c r="H40" s="56"/>
      <c r="I40" s="56"/>
      <c r="J40" s="50"/>
      <c r="K40" s="56"/>
      <c r="L40" s="40"/>
      <c r="M40" s="56"/>
      <c r="O40" s="297"/>
    </row>
    <row r="41" spans="1:15" s="13" customFormat="1" ht="13.5" customHeight="1" x14ac:dyDescent="0.25">
      <c r="A41" s="68" t="s">
        <v>37</v>
      </c>
      <c r="B41" s="68" t="s">
        <v>38</v>
      </c>
      <c r="C41" s="40"/>
      <c r="D41" s="55">
        <v>41110</v>
      </c>
      <c r="E41" s="40"/>
      <c r="F41" s="55">
        <v>66118</v>
      </c>
      <c r="G41" s="40"/>
      <c r="H41" s="56">
        <v>61000</v>
      </c>
      <c r="I41" s="56"/>
      <c r="J41" s="50"/>
      <c r="K41" s="56">
        <v>61000</v>
      </c>
      <c r="L41" s="40"/>
      <c r="M41" s="56">
        <v>61000</v>
      </c>
      <c r="O41" s="297"/>
    </row>
    <row r="42" spans="1:15" s="13" customFormat="1" ht="13.5" customHeight="1" x14ac:dyDescent="0.25">
      <c r="A42" s="68" t="s">
        <v>39</v>
      </c>
      <c r="B42" s="68" t="s">
        <v>40</v>
      </c>
      <c r="C42" s="40"/>
      <c r="D42" s="55">
        <v>63098</v>
      </c>
      <c r="E42" s="40"/>
      <c r="F42" s="55">
        <v>26001</v>
      </c>
      <c r="G42" s="40"/>
      <c r="H42" s="56">
        <v>10000</v>
      </c>
      <c r="I42" s="56"/>
      <c r="J42" s="50"/>
      <c r="K42" s="56">
        <v>10000</v>
      </c>
      <c r="L42" s="40"/>
      <c r="M42" s="56">
        <v>10000</v>
      </c>
      <c r="O42" s="297"/>
    </row>
    <row r="43" spans="1:15" s="13" customFormat="1" ht="13.5" customHeight="1" x14ac:dyDescent="0.3">
      <c r="A43" s="58"/>
      <c r="B43" s="71" t="s">
        <v>26</v>
      </c>
      <c r="C43" s="40"/>
      <c r="D43" s="55"/>
      <c r="E43" s="40"/>
      <c r="F43" s="55"/>
      <c r="G43" s="40"/>
      <c r="H43" s="56"/>
      <c r="I43" s="56"/>
      <c r="J43" s="50"/>
      <c r="K43" s="56"/>
      <c r="L43" s="40"/>
      <c r="M43" s="56"/>
      <c r="O43" s="297"/>
    </row>
    <row r="44" spans="1:15" s="13" customFormat="1" ht="13.5" customHeight="1" thickBot="1" x14ac:dyDescent="0.35">
      <c r="A44" s="72" t="s">
        <v>41</v>
      </c>
      <c r="B44" s="73"/>
      <c r="D44" s="74">
        <f>SUM(D37:D43)</f>
        <v>114721</v>
      </c>
      <c r="F44" s="74">
        <f>SUM(F37:F43)</f>
        <v>103925</v>
      </c>
      <c r="H44" s="74">
        <f>SUM(H37:H43)</f>
        <v>77745</v>
      </c>
      <c r="I44" s="74">
        <f>SUM(I37:I43)</f>
        <v>0</v>
      </c>
      <c r="K44" s="74">
        <f>SUM(K37:K43)</f>
        <v>77745</v>
      </c>
      <c r="M44" s="74">
        <f>SUM(M37:M43)</f>
        <v>77745</v>
      </c>
      <c r="O44" s="299"/>
    </row>
    <row r="45" spans="1:15" s="13" customFormat="1" ht="16.149999999999999" customHeight="1" thickBot="1" x14ac:dyDescent="0.3">
      <c r="A45" s="505" t="s">
        <v>42</v>
      </c>
      <c r="B45" s="506"/>
      <c r="C45" s="75"/>
      <c r="D45" s="76">
        <f>D35+D44</f>
        <v>1270326</v>
      </c>
      <c r="E45" s="75"/>
      <c r="F45" s="76">
        <f>F35+F44</f>
        <v>1319104</v>
      </c>
      <c r="G45" s="75"/>
      <c r="H45" s="76">
        <f>H35+H44</f>
        <v>1298583</v>
      </c>
      <c r="I45" s="76">
        <f>I35+I44</f>
        <v>0</v>
      </c>
      <c r="J45" s="77"/>
      <c r="K45" s="76">
        <f>K35+K44</f>
        <v>1320083</v>
      </c>
      <c r="L45" s="77"/>
      <c r="M45" s="78">
        <f>M35+M44</f>
        <v>1315783</v>
      </c>
      <c r="O45" s="300"/>
    </row>
    <row r="46" spans="1:15" ht="12.65" customHeight="1" thickBot="1" x14ac:dyDescent="0.4">
      <c r="I46" s="349"/>
    </row>
    <row r="47" spans="1:15" s="13" customFormat="1" ht="16.149999999999999" customHeight="1" thickBot="1" x14ac:dyDescent="0.4">
      <c r="A47" s="505" t="s">
        <v>43</v>
      </c>
      <c r="B47" s="506"/>
      <c r="C47" s="30"/>
      <c r="D47" s="79"/>
      <c r="E47" s="30"/>
      <c r="F47" s="79"/>
      <c r="G47" s="30"/>
      <c r="H47" s="79"/>
      <c r="I47" s="79"/>
      <c r="J47" s="79"/>
      <c r="K47" s="79"/>
      <c r="L47" s="79"/>
      <c r="M47" s="80"/>
      <c r="O47" s="301"/>
    </row>
    <row r="48" spans="1:15" s="13" customFormat="1" ht="13.5" customHeight="1" x14ac:dyDescent="0.25">
      <c r="A48" s="82" t="s">
        <v>44</v>
      </c>
      <c r="B48" s="68" t="s">
        <v>45</v>
      </c>
      <c r="C48" s="40"/>
      <c r="D48" s="41">
        <v>646015</v>
      </c>
      <c r="E48" s="40"/>
      <c r="F48" s="41">
        <v>702612</v>
      </c>
      <c r="G48" s="40"/>
      <c r="H48" s="42">
        <v>727247</v>
      </c>
      <c r="I48" s="42"/>
      <c r="J48" s="83"/>
      <c r="K48" s="42">
        <v>727247</v>
      </c>
      <c r="L48" s="84"/>
      <c r="M48" s="42">
        <v>727247</v>
      </c>
      <c r="O48" s="297"/>
    </row>
    <row r="49" spans="1:15" s="13" customFormat="1" ht="13.5" customHeight="1" x14ac:dyDescent="0.25">
      <c r="A49" s="49" t="s">
        <v>46</v>
      </c>
      <c r="B49" s="51" t="s">
        <v>47</v>
      </c>
      <c r="C49" s="40"/>
      <c r="D49" s="85">
        <v>1400</v>
      </c>
      <c r="E49" s="50"/>
      <c r="F49" s="85"/>
      <c r="G49" s="50"/>
      <c r="H49" s="86"/>
      <c r="I49" s="86"/>
      <c r="J49" s="83"/>
      <c r="K49" s="86"/>
      <c r="L49" s="84"/>
      <c r="M49" s="45"/>
      <c r="O49" s="297"/>
    </row>
    <row r="50" spans="1:15" s="13" customFormat="1" ht="13.5" customHeight="1" x14ac:dyDescent="0.25">
      <c r="A50" s="82" t="s">
        <v>48</v>
      </c>
      <c r="B50" s="51" t="s">
        <v>49</v>
      </c>
      <c r="C50" s="40"/>
      <c r="D50" s="85">
        <v>225861</v>
      </c>
      <c r="E50" s="50"/>
      <c r="F50" s="85">
        <v>213865</v>
      </c>
      <c r="G50" s="50"/>
      <c r="H50" s="86">
        <v>221805</v>
      </c>
      <c r="I50" s="86"/>
      <c r="J50" s="83"/>
      <c r="K50" s="86">
        <v>221805</v>
      </c>
      <c r="L50" s="84"/>
      <c r="M50" s="45">
        <v>221805</v>
      </c>
      <c r="O50" s="297"/>
    </row>
    <row r="51" spans="1:15" s="13" customFormat="1" ht="13.5" customHeight="1" x14ac:dyDescent="0.25">
      <c r="A51" s="49" t="s">
        <v>50</v>
      </c>
      <c r="B51" s="51" t="s">
        <v>51</v>
      </c>
      <c r="C51" s="40"/>
      <c r="D51" s="85">
        <v>36758</v>
      </c>
      <c r="E51" s="50"/>
      <c r="F51" s="85">
        <v>38592</v>
      </c>
      <c r="G51" s="50"/>
      <c r="H51" s="86"/>
      <c r="I51" s="86"/>
      <c r="J51" s="83"/>
      <c r="K51" s="86"/>
      <c r="L51" s="84"/>
      <c r="M51" s="45"/>
      <c r="O51" s="297"/>
    </row>
    <row r="52" spans="1:15" s="13" customFormat="1" ht="13.5" customHeight="1" x14ac:dyDescent="0.25">
      <c r="A52" s="82" t="s">
        <v>52</v>
      </c>
      <c r="B52" s="51" t="s">
        <v>53</v>
      </c>
      <c r="C52" s="40"/>
      <c r="D52" s="85">
        <v>68099</v>
      </c>
      <c r="E52" s="50"/>
      <c r="F52" s="85">
        <v>70008</v>
      </c>
      <c r="G52" s="50"/>
      <c r="H52" s="86">
        <v>75771</v>
      </c>
      <c r="I52" s="86"/>
      <c r="J52" s="83"/>
      <c r="K52" s="86">
        <v>75771</v>
      </c>
      <c r="L52" s="84"/>
      <c r="M52" s="45">
        <v>75771</v>
      </c>
      <c r="O52" s="297"/>
    </row>
    <row r="53" spans="1:15" s="13" customFormat="1" ht="13.5" customHeight="1" x14ac:dyDescent="0.25">
      <c r="A53" s="49" t="s">
        <v>54</v>
      </c>
      <c r="B53" s="51" t="s">
        <v>55</v>
      </c>
      <c r="C53" s="40"/>
      <c r="D53" s="85">
        <v>5861</v>
      </c>
      <c r="E53" s="50"/>
      <c r="F53" s="85">
        <v>4303</v>
      </c>
      <c r="G53" s="50"/>
      <c r="H53" s="86">
        <v>4474</v>
      </c>
      <c r="I53" s="86"/>
      <c r="J53" s="83"/>
      <c r="K53" s="86">
        <v>4474</v>
      </c>
      <c r="L53" s="84"/>
      <c r="M53" s="45">
        <v>4474</v>
      </c>
      <c r="O53" s="297"/>
    </row>
    <row r="54" spans="1:15" s="13" customFormat="1" ht="13.5" customHeight="1" x14ac:dyDescent="0.25">
      <c r="A54" s="82" t="s">
        <v>56</v>
      </c>
      <c r="B54" s="51" t="s">
        <v>57</v>
      </c>
      <c r="C54" s="40"/>
      <c r="D54" s="87">
        <v>39263</v>
      </c>
      <c r="E54" s="50"/>
      <c r="F54" s="87">
        <v>11180</v>
      </c>
      <c r="G54" s="50"/>
      <c r="H54" s="88">
        <v>7356</v>
      </c>
      <c r="I54" s="86"/>
      <c r="J54" s="83"/>
      <c r="K54" s="86">
        <v>7356</v>
      </c>
      <c r="L54" s="84"/>
      <c r="M54" s="45">
        <v>7356</v>
      </c>
      <c r="O54" s="297"/>
    </row>
    <row r="55" spans="1:15" s="13" customFormat="1" ht="13" x14ac:dyDescent="0.3">
      <c r="A55" s="89" t="s">
        <v>58</v>
      </c>
      <c r="B55" s="59"/>
      <c r="C55" s="50"/>
      <c r="D55" s="60">
        <f t="shared" ref="D55:F55" si="0">SUM(D48:D54)</f>
        <v>1023257</v>
      </c>
      <c r="E55" s="50"/>
      <c r="F55" s="60">
        <f t="shared" si="0"/>
        <v>1040560</v>
      </c>
      <c r="G55" s="50"/>
      <c r="H55" s="60">
        <f t="shared" ref="H55:M55" si="1">SUM(H48:H54)</f>
        <v>1036653</v>
      </c>
      <c r="I55" s="60">
        <f t="shared" si="1"/>
        <v>0</v>
      </c>
      <c r="J55" s="90"/>
      <c r="K55" s="60">
        <f t="shared" si="1"/>
        <v>1036653</v>
      </c>
      <c r="L55" s="61"/>
      <c r="M55" s="60">
        <f t="shared" si="1"/>
        <v>1036653</v>
      </c>
      <c r="O55" s="297"/>
    </row>
    <row r="56" spans="1:15" s="13" customFormat="1" ht="6.75" customHeight="1" x14ac:dyDescent="0.25">
      <c r="D56" s="81"/>
      <c r="F56" s="81"/>
      <c r="H56" s="81"/>
      <c r="I56" s="81"/>
      <c r="K56" s="81"/>
      <c r="M56" s="81"/>
      <c r="O56" s="294"/>
    </row>
    <row r="57" spans="1:15" s="13" customFormat="1" ht="13.5" customHeight="1" x14ac:dyDescent="0.25">
      <c r="A57" s="49" t="s">
        <v>59</v>
      </c>
      <c r="B57" s="51" t="s">
        <v>203</v>
      </c>
      <c r="C57" s="40"/>
      <c r="D57" s="91">
        <v>75080</v>
      </c>
      <c r="E57" s="44"/>
      <c r="F57" s="91">
        <v>61509</v>
      </c>
      <c r="G57" s="44"/>
      <c r="H57" s="92">
        <v>69526</v>
      </c>
      <c r="I57" s="86"/>
      <c r="J57" s="83"/>
      <c r="K57" s="86">
        <v>69526</v>
      </c>
      <c r="L57" s="84"/>
      <c r="M57" s="45">
        <v>69526</v>
      </c>
      <c r="O57" s="297"/>
    </row>
    <row r="58" spans="1:15" s="13" customFormat="1" ht="13.5" customHeight="1" x14ac:dyDescent="0.25">
      <c r="A58" s="49" t="s">
        <v>60</v>
      </c>
      <c r="B58" s="51" t="s">
        <v>61</v>
      </c>
      <c r="C58" s="40"/>
      <c r="D58" s="91">
        <v>14875</v>
      </c>
      <c r="E58" s="44"/>
      <c r="F58" s="91">
        <v>21060</v>
      </c>
      <c r="G58" s="44"/>
      <c r="H58" s="92">
        <v>22000</v>
      </c>
      <c r="I58" s="86"/>
      <c r="J58" s="83"/>
      <c r="K58" s="86">
        <v>22000</v>
      </c>
      <c r="L58" s="84"/>
      <c r="M58" s="45">
        <v>22000</v>
      </c>
      <c r="O58" s="297"/>
    </row>
    <row r="59" spans="1:15" s="13" customFormat="1" ht="13.5" customHeight="1" x14ac:dyDescent="0.25">
      <c r="A59" s="49" t="s">
        <v>205</v>
      </c>
      <c r="B59" s="51" t="s">
        <v>204</v>
      </c>
      <c r="C59" s="40"/>
      <c r="D59" s="391">
        <v>3743</v>
      </c>
      <c r="E59" s="44"/>
      <c r="F59" s="391">
        <v>3934</v>
      </c>
      <c r="G59" s="44"/>
      <c r="H59" s="391">
        <v>0</v>
      </c>
      <c r="I59" s="392">
        <v>0</v>
      </c>
      <c r="J59" s="83"/>
      <c r="K59" s="392">
        <v>0</v>
      </c>
      <c r="L59" s="84"/>
      <c r="M59" s="393">
        <v>0</v>
      </c>
      <c r="O59" s="297" t="s">
        <v>248</v>
      </c>
    </row>
    <row r="60" spans="1:15" s="13" customFormat="1" ht="13.5" customHeight="1" x14ac:dyDescent="0.25">
      <c r="A60" s="49" t="s">
        <v>62</v>
      </c>
      <c r="B60" s="51" t="s">
        <v>63</v>
      </c>
      <c r="C60" s="40"/>
      <c r="D60" s="91">
        <v>69248</v>
      </c>
      <c r="E60" s="44"/>
      <c r="F60" s="91">
        <v>80482</v>
      </c>
      <c r="G60" s="44"/>
      <c r="H60" s="92">
        <v>81500</v>
      </c>
      <c r="I60" s="86"/>
      <c r="J60" s="83"/>
      <c r="K60" s="86">
        <v>81500</v>
      </c>
      <c r="L60" s="84"/>
      <c r="M60" s="45">
        <v>81500</v>
      </c>
      <c r="O60" s="297"/>
    </row>
    <row r="61" spans="1:15" s="13" customFormat="1" ht="13.5" customHeight="1" x14ac:dyDescent="0.25">
      <c r="A61" s="49" t="s">
        <v>64</v>
      </c>
      <c r="B61" s="51" t="s">
        <v>65</v>
      </c>
      <c r="C61" s="40"/>
      <c r="D61" s="91">
        <v>22347</v>
      </c>
      <c r="E61" s="44"/>
      <c r="F61" s="91">
        <v>28760</v>
      </c>
      <c r="G61" s="44"/>
      <c r="H61" s="92">
        <v>28495</v>
      </c>
      <c r="I61" s="86"/>
      <c r="J61" s="83"/>
      <c r="K61" s="86">
        <v>28495</v>
      </c>
      <c r="L61" s="84"/>
      <c r="M61" s="45">
        <v>28495</v>
      </c>
      <c r="O61" s="297"/>
    </row>
    <row r="62" spans="1:15" s="13" customFormat="1" ht="13.5" customHeight="1" x14ac:dyDescent="0.25">
      <c r="A62" s="49" t="s">
        <v>66</v>
      </c>
      <c r="B62" s="51" t="s">
        <v>67</v>
      </c>
      <c r="C62" s="40"/>
      <c r="D62" s="91">
        <v>13688</v>
      </c>
      <c r="E62" s="44"/>
      <c r="F62" s="91">
        <v>15049</v>
      </c>
      <c r="G62" s="44"/>
      <c r="H62" s="92">
        <v>15412</v>
      </c>
      <c r="I62" s="86"/>
      <c r="J62" s="83"/>
      <c r="K62" s="86">
        <v>15412</v>
      </c>
      <c r="L62" s="84"/>
      <c r="M62" s="45">
        <v>15412</v>
      </c>
      <c r="O62" s="297"/>
    </row>
    <row r="63" spans="1:15" s="13" customFormat="1" ht="13.5" customHeight="1" x14ac:dyDescent="0.25">
      <c r="A63" s="49" t="s">
        <v>68</v>
      </c>
      <c r="B63" s="51" t="s">
        <v>69</v>
      </c>
      <c r="C63" s="40"/>
      <c r="D63" s="93"/>
      <c r="E63" s="44"/>
      <c r="F63" s="93">
        <v>1242</v>
      </c>
      <c r="G63" s="44"/>
      <c r="H63" s="94"/>
      <c r="I63" s="86"/>
      <c r="J63" s="83"/>
      <c r="K63" s="86"/>
      <c r="L63" s="84"/>
      <c r="M63" s="45"/>
      <c r="O63" s="297"/>
    </row>
    <row r="64" spans="1:15" s="13" customFormat="1" ht="13.5" customHeight="1" x14ac:dyDescent="0.25">
      <c r="A64" s="49" t="s">
        <v>70</v>
      </c>
      <c r="B64" s="51" t="s">
        <v>71</v>
      </c>
      <c r="C64" s="40"/>
      <c r="D64" s="93">
        <v>46721</v>
      </c>
      <c r="E64" s="44"/>
      <c r="F64" s="93">
        <v>44130</v>
      </c>
      <c r="G64" s="44"/>
      <c r="H64" s="94">
        <v>44130</v>
      </c>
      <c r="I64" s="86"/>
      <c r="J64" s="83"/>
      <c r="K64" s="86">
        <v>44130</v>
      </c>
      <c r="L64" s="84"/>
      <c r="M64" s="45">
        <v>44130</v>
      </c>
      <c r="O64" s="297"/>
    </row>
    <row r="65" spans="1:15" s="13" customFormat="1" ht="13.5" customHeight="1" x14ac:dyDescent="0.25">
      <c r="A65" s="49" t="s">
        <v>72</v>
      </c>
      <c r="B65" s="51" t="s">
        <v>104</v>
      </c>
      <c r="C65" s="40"/>
      <c r="D65" s="93"/>
      <c r="E65" s="44"/>
      <c r="F65" s="93">
        <v>3861</v>
      </c>
      <c r="G65" s="44"/>
      <c r="H65" s="94"/>
      <c r="I65" s="86"/>
      <c r="J65" s="83"/>
      <c r="K65" s="86"/>
      <c r="L65" s="84"/>
      <c r="M65" s="45"/>
      <c r="O65" s="297"/>
    </row>
    <row r="66" spans="1:15" s="13" customFormat="1" ht="13.5" customHeight="1" x14ac:dyDescent="0.25">
      <c r="A66" s="49" t="s">
        <v>100</v>
      </c>
      <c r="B66" s="51" t="s">
        <v>102</v>
      </c>
      <c r="C66" s="40"/>
      <c r="D66" s="93">
        <v>13948</v>
      </c>
      <c r="E66" s="44"/>
      <c r="F66" s="93">
        <v>13049</v>
      </c>
      <c r="G66" s="44"/>
      <c r="H66" s="94">
        <v>13344</v>
      </c>
      <c r="I66" s="86"/>
      <c r="J66" s="83"/>
      <c r="K66" s="86">
        <v>13344</v>
      </c>
      <c r="L66" s="84"/>
      <c r="M66" s="45">
        <v>13344</v>
      </c>
      <c r="O66" s="297"/>
    </row>
    <row r="67" spans="1:15" s="13" customFormat="1" ht="13.5" customHeight="1" x14ac:dyDescent="0.25">
      <c r="A67" s="49" t="s">
        <v>101</v>
      </c>
      <c r="B67" s="51" t="s">
        <v>103</v>
      </c>
      <c r="C67" s="40"/>
      <c r="D67" s="93">
        <v>22412</v>
      </c>
      <c r="E67" s="44"/>
      <c r="F67" s="93">
        <v>20163</v>
      </c>
      <c r="G67" s="44"/>
      <c r="H67" s="94">
        <v>20305</v>
      </c>
      <c r="I67" s="86"/>
      <c r="J67" s="83"/>
      <c r="K67" s="86">
        <v>20305</v>
      </c>
      <c r="L67" s="84"/>
      <c r="M67" s="45">
        <v>20305</v>
      </c>
      <c r="O67" s="297"/>
    </row>
    <row r="68" spans="1:15" s="13" customFormat="1" ht="13.5" customHeight="1" x14ac:dyDescent="0.25">
      <c r="A68" s="49" t="s">
        <v>73</v>
      </c>
      <c r="B68" s="51" t="s">
        <v>74</v>
      </c>
      <c r="C68" s="40"/>
      <c r="D68" s="93"/>
      <c r="E68" s="44"/>
      <c r="F68" s="93"/>
      <c r="G68" s="44"/>
      <c r="H68" s="94"/>
      <c r="I68" s="86"/>
      <c r="J68" s="83"/>
      <c r="K68" s="86"/>
      <c r="L68" s="84"/>
      <c r="M68" s="45"/>
      <c r="O68" s="297"/>
    </row>
    <row r="69" spans="1:15" s="13" customFormat="1" ht="13.5" customHeight="1" x14ac:dyDescent="0.25">
      <c r="A69" s="49" t="s">
        <v>75</v>
      </c>
      <c r="B69" s="51" t="s">
        <v>76</v>
      </c>
      <c r="C69" s="40"/>
      <c r="D69" s="55"/>
      <c r="E69" s="40"/>
      <c r="F69" s="55"/>
      <c r="G69" s="40"/>
      <c r="H69" s="56"/>
      <c r="I69" s="56"/>
      <c r="J69" s="83"/>
      <c r="K69" s="56"/>
      <c r="L69" s="84"/>
      <c r="M69" s="56"/>
      <c r="O69" s="297"/>
    </row>
    <row r="70" spans="1:15" s="13" customFormat="1" ht="13.5" customHeight="1" x14ac:dyDescent="0.25">
      <c r="A70" s="49" t="s">
        <v>77</v>
      </c>
      <c r="B70" s="51" t="s">
        <v>78</v>
      </c>
      <c r="C70" s="50"/>
      <c r="D70" s="48"/>
      <c r="E70" s="50"/>
      <c r="F70" s="48"/>
      <c r="G70" s="50"/>
      <c r="H70" s="45"/>
      <c r="I70" s="45"/>
      <c r="J70" s="83"/>
      <c r="K70" s="45"/>
      <c r="L70" s="84"/>
      <c r="M70" s="45"/>
      <c r="O70" s="297"/>
    </row>
    <row r="71" spans="1:15" s="13" customFormat="1" ht="13.5" hidden="1" customHeight="1" x14ac:dyDescent="0.25">
      <c r="A71" s="49"/>
      <c r="B71" s="51"/>
      <c r="C71" s="50"/>
      <c r="D71" s="45"/>
      <c r="E71" s="50"/>
      <c r="F71" s="45"/>
      <c r="G71" s="50"/>
      <c r="H71" s="45"/>
      <c r="I71" s="51"/>
      <c r="J71" s="83"/>
      <c r="K71" s="51" t="e">
        <f>IF($H$2="current budget",#REF!,#REF!)</f>
        <v>#REF!</v>
      </c>
      <c r="L71" s="84"/>
      <c r="M71" s="51"/>
      <c r="O71" s="297"/>
    </row>
    <row r="72" spans="1:15" s="13" customFormat="1" ht="13.5" hidden="1" customHeight="1" x14ac:dyDescent="0.25">
      <c r="A72" s="49"/>
      <c r="B72" s="51"/>
      <c r="C72" s="50"/>
      <c r="D72" s="56"/>
      <c r="E72" s="50"/>
      <c r="F72" s="56"/>
      <c r="G72" s="50"/>
      <c r="H72" s="56"/>
      <c r="I72" s="95"/>
      <c r="J72" s="83"/>
      <c r="K72" s="95" t="e">
        <f>IF($H$2="current budget",#REF!,#REF!)</f>
        <v>#REF!</v>
      </c>
      <c r="L72" s="84"/>
      <c r="M72" s="95"/>
      <c r="O72" s="297"/>
    </row>
    <row r="73" spans="1:15" s="13" customFormat="1" ht="13" x14ac:dyDescent="0.3">
      <c r="A73" s="89" t="s">
        <v>79</v>
      </c>
      <c r="B73" s="59"/>
      <c r="C73" s="50"/>
      <c r="D73" s="60">
        <f>SUM(D57:D72)</f>
        <v>282062</v>
      </c>
      <c r="E73" s="50"/>
      <c r="F73" s="60">
        <f>SUM(F57:F72)</f>
        <v>293239</v>
      </c>
      <c r="G73" s="50"/>
      <c r="H73" s="60">
        <f>SUM(H57:H72)</f>
        <v>294712</v>
      </c>
      <c r="I73" s="60">
        <f>SUM(I57:I72)</f>
        <v>0</v>
      </c>
      <c r="J73" s="90"/>
      <c r="K73" s="60">
        <f>SUM(K57:K70)</f>
        <v>294712</v>
      </c>
      <c r="L73" s="61"/>
      <c r="M73" s="60">
        <f>SUM(M57:M72)</f>
        <v>294712</v>
      </c>
      <c r="O73" s="297"/>
    </row>
    <row r="74" spans="1:15" s="13" customFormat="1" ht="6" customHeight="1" thickBot="1" x14ac:dyDescent="0.3">
      <c r="O74" s="294"/>
    </row>
    <row r="75" spans="1:15" s="13" customFormat="1" ht="16.149999999999999" customHeight="1" thickBot="1" x14ac:dyDescent="0.4">
      <c r="A75" s="96" t="s">
        <v>80</v>
      </c>
      <c r="B75" s="97"/>
      <c r="C75" s="79"/>
      <c r="D75" s="98">
        <f>SUM(D55+D73)</f>
        <v>1305319</v>
      </c>
      <c r="E75" s="79"/>
      <c r="F75" s="98">
        <f>SUM(F55+F73)</f>
        <v>1333799</v>
      </c>
      <c r="G75" s="79"/>
      <c r="H75" s="98">
        <f>SUM(H55+H73)</f>
        <v>1331365</v>
      </c>
      <c r="I75" s="98">
        <f>SUM(I55+I73)</f>
        <v>0</v>
      </c>
      <c r="J75" s="99"/>
      <c r="K75" s="98">
        <f>SUM(K55+K73)</f>
        <v>1331365</v>
      </c>
      <c r="L75" s="98"/>
      <c r="M75" s="100">
        <f>SUM(M55+M73)</f>
        <v>1331365</v>
      </c>
      <c r="O75" s="300"/>
    </row>
    <row r="76" spans="1:15" s="13" customFormat="1" ht="13.5" thickBot="1" x14ac:dyDescent="0.35">
      <c r="B76" s="101"/>
      <c r="D76" s="61"/>
      <c r="F76" s="61"/>
      <c r="H76" s="61"/>
      <c r="I76" s="61"/>
      <c r="J76" s="90"/>
      <c r="K76" s="61"/>
      <c r="L76" s="61"/>
      <c r="M76" s="61"/>
      <c r="O76" s="294"/>
    </row>
    <row r="77" spans="1:15" s="13" customFormat="1" ht="16.149999999999999" customHeight="1" thickBot="1" x14ac:dyDescent="0.4">
      <c r="A77" s="505" t="s">
        <v>81</v>
      </c>
      <c r="B77" s="506"/>
      <c r="C77" s="30"/>
      <c r="D77" s="79"/>
      <c r="E77" s="30"/>
      <c r="F77" s="79"/>
      <c r="G77" s="30"/>
      <c r="H77" s="79"/>
      <c r="I77" s="79"/>
      <c r="J77" s="79"/>
      <c r="K77" s="79"/>
      <c r="L77" s="79"/>
      <c r="M77" s="80"/>
      <c r="O77" s="300"/>
    </row>
    <row r="78" spans="1:15" x14ac:dyDescent="0.35">
      <c r="A78" s="102" t="s">
        <v>82</v>
      </c>
      <c r="D78" s="103">
        <v>5560</v>
      </c>
      <c r="F78" s="312">
        <f>D80</f>
        <v>-29433</v>
      </c>
      <c r="H78" s="104">
        <f>F80</f>
        <v>-44128</v>
      </c>
      <c r="I78" s="350">
        <f>IF($H$2="current budget",0,F80)</f>
        <v>0</v>
      </c>
      <c r="K78" s="105">
        <f>IF(H2="Projected yr end", I80,H80)</f>
        <v>-76910</v>
      </c>
      <c r="M78" s="104">
        <f>K80</f>
        <v>-88192</v>
      </c>
      <c r="O78" s="302"/>
    </row>
    <row r="79" spans="1:15" ht="15" thickBot="1" x14ac:dyDescent="0.4">
      <c r="A79" s="102" t="s">
        <v>234</v>
      </c>
      <c r="D79" s="33">
        <f>D45-D75</f>
        <v>-34993</v>
      </c>
      <c r="F79" s="33">
        <f>F45-F75</f>
        <v>-14695</v>
      </c>
      <c r="H79" s="33">
        <f>H45-H75</f>
        <v>-32782</v>
      </c>
      <c r="I79" s="351">
        <f>I45-I75</f>
        <v>0</v>
      </c>
      <c r="K79" s="33">
        <f>K45-K75</f>
        <v>-11282</v>
      </c>
      <c r="M79" s="33">
        <f>M45-M75</f>
        <v>-15582</v>
      </c>
      <c r="O79" s="303"/>
    </row>
    <row r="80" spans="1:15" ht="16" thickBot="1" x14ac:dyDescent="0.4">
      <c r="A80" s="106" t="s">
        <v>84</v>
      </c>
      <c r="B80" s="107"/>
      <c r="C80" s="108"/>
      <c r="D80" s="108">
        <f>SUM(D78:D79)</f>
        <v>-29433</v>
      </c>
      <c r="E80" s="108"/>
      <c r="F80" s="108">
        <f>SUM(F78:F79)</f>
        <v>-44128</v>
      </c>
      <c r="G80" s="108"/>
      <c r="H80" s="108">
        <f>SUM(H78:H79)</f>
        <v>-76910</v>
      </c>
      <c r="I80" s="352">
        <f>SUM(I78:I79)</f>
        <v>0</v>
      </c>
      <c r="J80" s="108"/>
      <c r="K80" s="108">
        <f>SUM(K78:K79)</f>
        <v>-88192</v>
      </c>
      <c r="L80" s="108"/>
      <c r="M80" s="109">
        <f>SUM(M78:M79)</f>
        <v>-103774</v>
      </c>
      <c r="O80" s="295" t="s">
        <v>105</v>
      </c>
    </row>
    <row r="81" spans="1:15" s="114" customFormat="1" ht="12.65" hidden="1" customHeight="1" thickBot="1" x14ac:dyDescent="0.35">
      <c r="A81" s="110"/>
      <c r="B81" s="110"/>
      <c r="C81" s="111"/>
      <c r="D81" s="112"/>
      <c r="E81" s="111"/>
      <c r="F81" s="112"/>
      <c r="G81" s="111"/>
      <c r="H81" s="112"/>
      <c r="I81" s="353"/>
      <c r="J81" s="110"/>
      <c r="K81" s="112"/>
      <c r="L81" s="110"/>
      <c r="M81" s="113"/>
      <c r="O81" s="304"/>
    </row>
    <row r="82" spans="1:15" s="119" customFormat="1" ht="16.149999999999999" hidden="1" customHeight="1" x14ac:dyDescent="0.35">
      <c r="A82" s="507" t="s">
        <v>85</v>
      </c>
      <c r="B82" s="508"/>
      <c r="C82" s="115"/>
      <c r="D82" s="116">
        <f>D80/D11</f>
        <v>-2.9944999603215783E-2</v>
      </c>
      <c r="E82" s="117"/>
      <c r="F82" s="116">
        <f>F80/F11</f>
        <v>-4.1510317846294803E-2</v>
      </c>
      <c r="G82" s="117"/>
      <c r="H82" s="116">
        <f>H80/H11</f>
        <v>-6.825602354304762E-2</v>
      </c>
      <c r="I82" s="116" t="e">
        <f>I80/I11</f>
        <v>#DIV/0!</v>
      </c>
      <c r="J82" s="118"/>
      <c r="K82" s="116">
        <f>K80/K11</f>
        <v>-7.6803098876848733E-2</v>
      </c>
      <c r="L82" s="118"/>
      <c r="M82" s="116">
        <f>M80/M11</f>
        <v>-9.071256928618944E-2</v>
      </c>
      <c r="O82" s="305"/>
    </row>
    <row r="83" spans="1:15" s="114" customFormat="1" ht="12.65" customHeight="1" thickBot="1" x14ac:dyDescent="0.35">
      <c r="A83" s="110"/>
      <c r="B83" s="110"/>
      <c r="C83" s="111"/>
      <c r="D83" s="112"/>
      <c r="E83" s="111"/>
      <c r="F83" s="112"/>
      <c r="G83" s="111"/>
      <c r="H83" s="112"/>
      <c r="I83" s="353"/>
      <c r="J83" s="110"/>
      <c r="K83" s="112"/>
      <c r="L83" s="110"/>
      <c r="M83" s="113"/>
      <c r="O83" s="304"/>
    </row>
    <row r="84" spans="1:15" s="126" customFormat="1" ht="16" thickBot="1" x14ac:dyDescent="0.4">
      <c r="A84" s="120" t="s">
        <v>86</v>
      </c>
      <c r="B84" s="121"/>
      <c r="C84" s="122"/>
      <c r="D84" s="123"/>
      <c r="E84" s="122"/>
      <c r="F84" s="123"/>
      <c r="G84" s="122"/>
      <c r="H84" s="123"/>
      <c r="I84" s="123"/>
      <c r="J84" s="123"/>
      <c r="K84" s="123"/>
      <c r="L84" s="124"/>
      <c r="M84" s="125"/>
      <c r="O84" s="306"/>
    </row>
    <row r="85" spans="1:15" s="126" customFormat="1" ht="14.65" customHeight="1" x14ac:dyDescent="0.35">
      <c r="A85" s="127" t="s">
        <v>87</v>
      </c>
      <c r="B85" s="128"/>
      <c r="C85" s="129"/>
      <c r="D85" s="130">
        <f>(D55+D65)/D45</f>
        <v>0.80550740518575548</v>
      </c>
      <c r="E85" s="129"/>
      <c r="F85" s="130">
        <f>(F55+F65)/F45</f>
        <v>0.79176547110766093</v>
      </c>
      <c r="G85" s="129"/>
      <c r="H85" s="130">
        <f>(H55+H65)/H45</f>
        <v>0.79829552673953075</v>
      </c>
      <c r="I85" s="130" t="e">
        <f>(I55+I65)/I45</f>
        <v>#DIV/0!</v>
      </c>
      <c r="J85" s="129"/>
      <c r="K85" s="130">
        <f>(K55+K65)/K45</f>
        <v>0.78529380349568934</v>
      </c>
      <c r="L85" s="131"/>
      <c r="M85" s="130">
        <f>(M55+M65)/M45</f>
        <v>0.78786015627196881</v>
      </c>
      <c r="O85" s="307" t="s">
        <v>166</v>
      </c>
    </row>
    <row r="86" spans="1:15" ht="9" customHeight="1" x14ac:dyDescent="0.35">
      <c r="A86" s="132"/>
      <c r="D86" s="133"/>
      <c r="F86" s="133"/>
      <c r="H86" s="133"/>
      <c r="I86" s="354"/>
      <c r="J86" s="133"/>
      <c r="K86" s="133"/>
      <c r="L86" s="133"/>
      <c r="M86" s="133"/>
      <c r="O86" s="308"/>
    </row>
    <row r="87" spans="1:15" s="126" customFormat="1" ht="14.65" customHeight="1" x14ac:dyDescent="0.35">
      <c r="A87" s="135" t="s">
        <v>88</v>
      </c>
      <c r="B87" s="1"/>
      <c r="D87" s="136">
        <f>(D48+D49+D65)/D45</f>
        <v>0.5096447683508013</v>
      </c>
      <c r="F87" s="136">
        <f>(F48+F49+F65)/F45</f>
        <v>0.53557035684828491</v>
      </c>
      <c r="H87" s="136">
        <f>(H48+H49+H65)/H45</f>
        <v>0.56003120324230338</v>
      </c>
      <c r="I87" s="136" t="e">
        <f>(I48+I49+I65)/I45</f>
        <v>#DIV/0!</v>
      </c>
      <c r="K87" s="136">
        <f>(K48+K49+K65)/K45</f>
        <v>0.55091005641311952</v>
      </c>
      <c r="L87" s="137"/>
      <c r="M87" s="136">
        <f>(M48+M49+M65)/M45</f>
        <v>0.55271043933536157</v>
      </c>
      <c r="O87" s="307" t="s">
        <v>167</v>
      </c>
    </row>
    <row r="88" spans="1:15" s="126" customFormat="1" ht="9" customHeight="1" x14ac:dyDescent="0.35">
      <c r="A88" s="135"/>
      <c r="B88" s="1"/>
      <c r="D88" s="139"/>
      <c r="F88" s="139"/>
      <c r="H88" s="139"/>
      <c r="I88" s="139"/>
      <c r="K88" s="139"/>
      <c r="L88" s="137"/>
      <c r="M88" s="139"/>
      <c r="O88" s="309"/>
    </row>
    <row r="89" spans="1:15" s="126" customFormat="1" ht="14.65" customHeight="1" x14ac:dyDescent="0.35">
      <c r="A89" s="318" t="s">
        <v>193</v>
      </c>
      <c r="B89" s="1"/>
      <c r="D89" s="136">
        <f>D50/D45</f>
        <v>0.17779766768530283</v>
      </c>
      <c r="F89" s="136">
        <f>F50/F45</f>
        <v>0.16212899058755034</v>
      </c>
      <c r="H89" s="136">
        <f>H50/H45</f>
        <v>0.17080540866467528</v>
      </c>
      <c r="I89" s="136" t="e">
        <f>I50/I45</f>
        <v>#DIV/0!</v>
      </c>
      <c r="K89" s="136">
        <f>K50/K45</f>
        <v>0.16802352579345389</v>
      </c>
      <c r="L89" s="137"/>
      <c r="M89" s="136">
        <f>M50/M45</f>
        <v>0.16857262937733652</v>
      </c>
      <c r="O89" s="309"/>
    </row>
    <row r="90" spans="1:15" s="126" customFormat="1" ht="9" hidden="1" customHeight="1" x14ac:dyDescent="0.35">
      <c r="A90" s="135"/>
      <c r="B90" s="1"/>
      <c r="D90" s="139"/>
      <c r="F90" s="139"/>
      <c r="H90" s="139"/>
      <c r="I90" s="139"/>
      <c r="K90" s="139"/>
      <c r="L90" s="137"/>
      <c r="M90" s="134"/>
      <c r="O90" s="309"/>
    </row>
    <row r="91" spans="1:15" s="126" customFormat="1" ht="14.65" hidden="1" customHeight="1" x14ac:dyDescent="0.35">
      <c r="A91" s="135" t="s">
        <v>89</v>
      </c>
      <c r="B91" s="1"/>
      <c r="D91" s="136">
        <f>(D51+D52+D53)/D45</f>
        <v>8.7157154935032427E-2</v>
      </c>
      <c r="F91" s="136">
        <f>(F51+F52+F53)/F45</f>
        <v>8.5590673669399833E-2</v>
      </c>
      <c r="H91" s="136">
        <f>(H51+H52+H53)/H45</f>
        <v>6.1794278840859612E-2</v>
      </c>
      <c r="I91" s="136" t="e">
        <f>(I51+I52+I53)/I45</f>
        <v>#DIV/0!</v>
      </c>
      <c r="K91" s="136">
        <f>(K51+K52+K53)/K45</f>
        <v>6.0787844400692986E-2</v>
      </c>
      <c r="L91" s="137"/>
      <c r="M91" s="138">
        <f>(M51+M52+M53)/M45</f>
        <v>6.0986500053580264E-2</v>
      </c>
      <c r="O91" s="309"/>
    </row>
    <row r="92" spans="1:15" s="126" customFormat="1" ht="9" customHeight="1" thickBot="1" x14ac:dyDescent="0.4">
      <c r="A92" s="140"/>
      <c r="B92" s="141"/>
      <c r="C92" s="142"/>
      <c r="D92" s="143"/>
      <c r="E92" s="142"/>
      <c r="F92" s="143"/>
      <c r="G92" s="142"/>
      <c r="H92" s="143"/>
      <c r="I92" s="143"/>
      <c r="J92" s="144"/>
      <c r="K92" s="143"/>
      <c r="L92" s="145"/>
      <c r="M92" s="146"/>
      <c r="O92" s="310"/>
    </row>
    <row r="93" spans="1:15" hidden="1" x14ac:dyDescent="0.35">
      <c r="B93" s="5" t="s">
        <v>2</v>
      </c>
      <c r="I93" s="349"/>
    </row>
    <row r="94" spans="1:15" hidden="1" x14ac:dyDescent="0.35">
      <c r="B94" s="5" t="s">
        <v>90</v>
      </c>
      <c r="I94" s="349"/>
    </row>
    <row r="95" spans="1:15" ht="15" thickBot="1" x14ac:dyDescent="0.4"/>
    <row r="96" spans="1:15" s="147" customFormat="1" ht="14" hidden="1" x14ac:dyDescent="0.3">
      <c r="A96" s="164" t="s">
        <v>97</v>
      </c>
      <c r="C96" s="148" t="s">
        <v>6</v>
      </c>
      <c r="D96" s="170" t="s">
        <v>6</v>
      </c>
      <c r="E96" s="16"/>
      <c r="F96" s="170" t="s">
        <v>7</v>
      </c>
      <c r="G96" s="16"/>
      <c r="H96" s="18" t="s">
        <v>8</v>
      </c>
      <c r="I96" s="344" t="s">
        <v>8</v>
      </c>
      <c r="J96" s="9"/>
      <c r="K96" s="18" t="s">
        <v>9</v>
      </c>
      <c r="L96" s="11"/>
      <c r="M96" s="18" t="s">
        <v>10</v>
      </c>
      <c r="O96" s="311"/>
    </row>
    <row r="97" spans="1:15" s="147" customFormat="1" ht="14" hidden="1" x14ac:dyDescent="0.3">
      <c r="C97" s="167" t="s">
        <v>91</v>
      </c>
      <c r="D97" s="178" t="s">
        <v>91</v>
      </c>
      <c r="E97" s="169"/>
      <c r="F97" s="178" t="s">
        <v>91</v>
      </c>
      <c r="G97" s="169"/>
      <c r="H97" s="178" t="s">
        <v>91</v>
      </c>
      <c r="I97" s="345" t="s">
        <v>91</v>
      </c>
      <c r="J97" s="165"/>
      <c r="K97" s="178" t="s">
        <v>91</v>
      </c>
      <c r="L97" s="165"/>
      <c r="M97" s="178" t="s">
        <v>91</v>
      </c>
      <c r="O97" s="311"/>
    </row>
    <row r="98" spans="1:15" s="147" customFormat="1" hidden="1" x14ac:dyDescent="0.35">
      <c r="A98" s="149" t="s">
        <v>92</v>
      </c>
      <c r="C98" s="168" t="e">
        <v>#REF!</v>
      </c>
      <c r="D98" s="150">
        <f>D80</f>
        <v>-29433</v>
      </c>
      <c r="E98" s="166"/>
      <c r="F98" s="150">
        <f>F80</f>
        <v>-44128</v>
      </c>
      <c r="G98" s="166"/>
      <c r="H98" s="150">
        <f>H80</f>
        <v>-76910</v>
      </c>
      <c r="I98" s="346">
        <f>I80</f>
        <v>0</v>
      </c>
      <c r="J98" s="166"/>
      <c r="K98" s="179">
        <f>K80</f>
        <v>-88192</v>
      </c>
      <c r="L98" s="165"/>
      <c r="M98" s="179">
        <f>M80</f>
        <v>-103774</v>
      </c>
      <c r="O98" s="311"/>
    </row>
    <row r="99" spans="1:15" s="147" customFormat="1" ht="47.65" hidden="1" customHeight="1" thickBot="1" x14ac:dyDescent="0.4">
      <c r="I99" s="347"/>
      <c r="O99" s="311"/>
    </row>
    <row r="100" spans="1:15" ht="29.5" thickBot="1" x14ac:dyDescent="0.4">
      <c r="A100" s="398" t="s">
        <v>270</v>
      </c>
      <c r="B100" s="399"/>
      <c r="C100" s="422">
        <v>45566</v>
      </c>
      <c r="D100" s="429" t="str">
        <f>D4</f>
        <v>2024/25</v>
      </c>
      <c r="E100" s="428"/>
      <c r="F100" s="429" t="str">
        <f>F4</f>
        <v>2025/26</v>
      </c>
      <c r="G100" s="428"/>
      <c r="H100" s="430" t="str">
        <f>H3</f>
        <v>Current Budget   Year 1</v>
      </c>
      <c r="I100" s="431" t="str">
        <f>I3</f>
        <v>Projected Outturn</v>
      </c>
      <c r="J100" s="428"/>
      <c r="K100" s="429" t="str">
        <f>K4</f>
        <v>2027/28</v>
      </c>
      <c r="L100" s="428"/>
      <c r="M100" s="429" t="str">
        <f>M4</f>
        <v>2028/29</v>
      </c>
    </row>
    <row r="101" spans="1:15" x14ac:dyDescent="0.35">
      <c r="A101" s="400" t="s">
        <v>271</v>
      </c>
      <c r="B101" s="401"/>
      <c r="C101" s="423" t="e">
        <f>C108/C109</f>
        <v>#REF!</v>
      </c>
      <c r="D101" s="104">
        <f>D108/D109</f>
        <v>23</v>
      </c>
      <c r="E101" s="265"/>
      <c r="F101" s="104">
        <f>F108/F109</f>
        <v>23.111111111111111</v>
      </c>
      <c r="G101" s="265"/>
      <c r="H101" s="104">
        <f>H108/H109</f>
        <v>23</v>
      </c>
      <c r="I101" s="427">
        <f>I108/I109</f>
        <v>23</v>
      </c>
      <c r="J101" s="265"/>
      <c r="K101" s="104">
        <f>K108/K109</f>
        <v>23.555555555555557</v>
      </c>
      <c r="L101" s="265"/>
      <c r="M101" s="104">
        <f>M108/M109</f>
        <v>23.444444444444443</v>
      </c>
    </row>
    <row r="102" spans="1:15" x14ac:dyDescent="0.35">
      <c r="A102" s="402" t="s">
        <v>272</v>
      </c>
      <c r="B102" s="403"/>
      <c r="C102" s="424" t="e">
        <f>C111/C109</f>
        <v>#DIV/0!</v>
      </c>
      <c r="D102" s="438">
        <f>D111/D109</f>
        <v>0.77777777777777779</v>
      </c>
      <c r="E102" s="265"/>
      <c r="F102" s="438">
        <f>F111/F109</f>
        <v>0.77777777777777779</v>
      </c>
      <c r="G102" s="265"/>
      <c r="H102" s="438">
        <f>H111/H109</f>
        <v>0.77777777777777779</v>
      </c>
      <c r="I102" s="438">
        <f>I111/I109</f>
        <v>0.77777777777777779</v>
      </c>
      <c r="J102" s="265"/>
      <c r="K102" s="438">
        <f>K111/K109</f>
        <v>0.77777777777777779</v>
      </c>
      <c r="L102" s="265"/>
      <c r="M102" s="438">
        <f>M111/M109</f>
        <v>0.77777777777777779</v>
      </c>
    </row>
    <row r="103" spans="1:15" x14ac:dyDescent="0.35">
      <c r="A103" s="402" t="s">
        <v>273</v>
      </c>
      <c r="B103" s="403"/>
      <c r="C103" s="425" t="e">
        <f>SUM(#REF!+#REF!+C24)/C110</f>
        <v>#REF!</v>
      </c>
      <c r="D103" s="404">
        <f>SUM(D48+D49+D65)/D110</f>
        <v>71935</v>
      </c>
      <c r="E103" s="265"/>
      <c r="F103" s="404">
        <f>SUM(F48+F49+F65)/F110</f>
        <v>78497</v>
      </c>
      <c r="G103" s="265"/>
      <c r="H103" s="404">
        <f>SUM(H48+H49+H65)/H110</f>
        <v>80805.222222222219</v>
      </c>
      <c r="I103" s="404">
        <f>SUM(I48+I49+I65)/I110</f>
        <v>0</v>
      </c>
      <c r="J103" s="265"/>
      <c r="K103" s="404">
        <f>SUM(K48+K49+K65)/K110</f>
        <v>80805.222222222219</v>
      </c>
      <c r="L103" s="265"/>
      <c r="M103" s="404">
        <f>SUM(M48+M49+M65)/M110</f>
        <v>80805.222222222219</v>
      </c>
    </row>
    <row r="104" spans="1:15" ht="15" thickBot="1" x14ac:dyDescent="0.4">
      <c r="A104" s="405" t="s">
        <v>274</v>
      </c>
      <c r="B104" s="406"/>
      <c r="C104" s="426" t="e">
        <f>C108/C111</f>
        <v>#REF!</v>
      </c>
      <c r="D104" s="265">
        <f>D108/D111</f>
        <v>29.571428571428573</v>
      </c>
      <c r="E104" s="265"/>
      <c r="F104" s="265">
        <f>F108/F111</f>
        <v>29.714285714285715</v>
      </c>
      <c r="G104" s="265"/>
      <c r="H104" s="265">
        <f>H108/H111</f>
        <v>29.571428571428573</v>
      </c>
      <c r="I104" s="265">
        <f>I108/I111</f>
        <v>29.571428571428573</v>
      </c>
      <c r="J104" s="265"/>
      <c r="K104" s="265">
        <f>K108/K111</f>
        <v>30.285714285714285</v>
      </c>
      <c r="L104" s="265"/>
      <c r="M104" s="265">
        <f>M108/M111</f>
        <v>30.142857142857142</v>
      </c>
    </row>
    <row r="105" spans="1:15" x14ac:dyDescent="0.35">
      <c r="A105" s="407" t="s">
        <v>275</v>
      </c>
      <c r="B105" s="408"/>
      <c r="C105" s="409"/>
    </row>
    <row r="106" spans="1:15" ht="15" thickBot="1" x14ac:dyDescent="0.4">
      <c r="A106" s="408"/>
      <c r="B106" s="408"/>
      <c r="C106" s="410"/>
    </row>
    <row r="107" spans="1:15" ht="15" thickBot="1" x14ac:dyDescent="0.4">
      <c r="A107" s="411" t="s">
        <v>276</v>
      </c>
      <c r="B107" s="412"/>
      <c r="C107" s="418">
        <v>45566</v>
      </c>
      <c r="D107" s="419"/>
      <c r="E107" s="420"/>
      <c r="F107" s="419"/>
      <c r="G107" s="420"/>
      <c r="H107" s="419"/>
      <c r="I107" s="421"/>
      <c r="J107" s="420"/>
      <c r="K107" s="419"/>
      <c r="L107" s="420"/>
      <c r="M107" s="419"/>
    </row>
    <row r="108" spans="1:15" x14ac:dyDescent="0.35">
      <c r="A108" s="413" t="s">
        <v>277</v>
      </c>
      <c r="B108" s="432"/>
      <c r="C108" s="415" t="e">
        <f>#REF!</f>
        <v>#REF!</v>
      </c>
      <c r="D108" s="434">
        <f>D6</f>
        <v>207</v>
      </c>
      <c r="E108" s="435"/>
      <c r="F108" s="434">
        <f>F6</f>
        <v>208</v>
      </c>
      <c r="G108" s="435"/>
      <c r="H108" s="434">
        <f>H6</f>
        <v>207</v>
      </c>
      <c r="I108" s="436">
        <f>H6</f>
        <v>207</v>
      </c>
      <c r="J108" s="435"/>
      <c r="K108" s="434">
        <f>K6</f>
        <v>212</v>
      </c>
      <c r="L108" s="435"/>
      <c r="M108" s="434">
        <f>M6</f>
        <v>211</v>
      </c>
    </row>
    <row r="109" spans="1:15" x14ac:dyDescent="0.35">
      <c r="A109" s="413" t="s">
        <v>278</v>
      </c>
      <c r="B109" s="432"/>
      <c r="C109" s="416"/>
      <c r="D109" s="261">
        <v>9</v>
      </c>
      <c r="E109" s="181"/>
      <c r="F109" s="261">
        <v>9</v>
      </c>
      <c r="G109" s="181"/>
      <c r="H109" s="261">
        <v>9</v>
      </c>
      <c r="I109" s="437">
        <v>9</v>
      </c>
      <c r="J109" s="181"/>
      <c r="K109" s="261">
        <v>9</v>
      </c>
      <c r="L109" s="181"/>
      <c r="M109" s="261">
        <v>9</v>
      </c>
    </row>
    <row r="110" spans="1:15" x14ac:dyDescent="0.35">
      <c r="A110" s="413" t="s">
        <v>279</v>
      </c>
      <c r="B110" s="432"/>
      <c r="C110" s="416"/>
      <c r="D110" s="261">
        <v>9</v>
      </c>
      <c r="E110" s="181"/>
      <c r="F110" s="261">
        <v>9</v>
      </c>
      <c r="G110" s="181"/>
      <c r="H110" s="261">
        <v>9</v>
      </c>
      <c r="I110" s="437">
        <v>9</v>
      </c>
      <c r="J110" s="181"/>
      <c r="K110" s="261">
        <v>9</v>
      </c>
      <c r="L110" s="181"/>
      <c r="M110" s="261">
        <v>9</v>
      </c>
    </row>
    <row r="111" spans="1:15" ht="15" thickBot="1" x14ac:dyDescent="0.4">
      <c r="A111" s="414" t="s">
        <v>280</v>
      </c>
      <c r="B111" s="433"/>
      <c r="C111" s="417"/>
      <c r="D111" s="261">
        <v>7</v>
      </c>
      <c r="E111" s="181"/>
      <c r="F111" s="261">
        <v>7</v>
      </c>
      <c r="G111" s="181"/>
      <c r="H111" s="261">
        <v>7</v>
      </c>
      <c r="I111" s="437">
        <v>7</v>
      </c>
      <c r="J111" s="181"/>
      <c r="K111" s="261">
        <v>7</v>
      </c>
      <c r="L111" s="181"/>
      <c r="M111" s="261">
        <v>7</v>
      </c>
    </row>
  </sheetData>
  <sheetProtection algorithmName="SHA-512" hashValue="QYc79+FRX8hP9SZhmzuej28s8WffKHjm5iExzfjOsD0j90Hp1vGWR2hvRPboiBMSk8Ry/6Uh8Dvy28Nvibk8FQ==" saltValue="fuodcE05Mpq7Jg/U2xXUew==" spinCount="100000" sheet="1" objects="1" scenarios="1"/>
  <mergeCells count="12">
    <mergeCell ref="H2:I2"/>
    <mergeCell ref="A3:B3"/>
    <mergeCell ref="D3:F3"/>
    <mergeCell ref="A9:B9"/>
    <mergeCell ref="A45:B45"/>
    <mergeCell ref="A47:B47"/>
    <mergeCell ref="A77:B77"/>
    <mergeCell ref="A82:B82"/>
    <mergeCell ref="H4:I4"/>
    <mergeCell ref="H6:I6"/>
    <mergeCell ref="H7:I7"/>
    <mergeCell ref="A5:B5"/>
  </mergeCells>
  <phoneticPr fontId="35" type="noConversion"/>
  <conditionalFormatting sqref="D85">
    <cfRule type="cellIs" dxfId="14" priority="40" operator="greaterThanOrEqual">
      <formula>0.78</formula>
    </cfRule>
  </conditionalFormatting>
  <conditionalFormatting sqref="D87">
    <cfRule type="cellIs" dxfId="13" priority="39" operator="greaterThan">
      <formula>0.51</formula>
    </cfRule>
  </conditionalFormatting>
  <conditionalFormatting sqref="D91">
    <cfRule type="cellIs" dxfId="12" priority="37" operator="greaterThan">
      <formula>0.08</formula>
    </cfRule>
  </conditionalFormatting>
  <conditionalFormatting sqref="F85">
    <cfRule type="cellIs" dxfId="11" priority="10" operator="greaterThanOrEqual">
      <formula>0.78</formula>
    </cfRule>
  </conditionalFormatting>
  <conditionalFormatting sqref="F87">
    <cfRule type="cellIs" dxfId="10" priority="9" operator="greaterThan">
      <formula>0.51</formula>
    </cfRule>
  </conditionalFormatting>
  <conditionalFormatting sqref="F91">
    <cfRule type="cellIs" dxfId="9" priority="21" operator="greaterThan">
      <formula>0.08</formula>
    </cfRule>
  </conditionalFormatting>
  <conditionalFormatting sqref="H85:I85">
    <cfRule type="cellIs" dxfId="8" priority="6" operator="greaterThanOrEqual">
      <formula>0.78</formula>
    </cfRule>
  </conditionalFormatting>
  <conditionalFormatting sqref="H87:I87">
    <cfRule type="cellIs" dxfId="7" priority="5" operator="greaterThan">
      <formula>0.51</formula>
    </cfRule>
  </conditionalFormatting>
  <conditionalFormatting sqref="H91:I91">
    <cfRule type="cellIs" dxfId="6" priority="19" operator="greaterThan">
      <formula>0.08</formula>
    </cfRule>
  </conditionalFormatting>
  <conditionalFormatting sqref="K85">
    <cfRule type="cellIs" dxfId="5" priority="4" operator="greaterThanOrEqual">
      <formula>0.78</formula>
    </cfRule>
  </conditionalFormatting>
  <conditionalFormatting sqref="K87">
    <cfRule type="cellIs" dxfId="4" priority="3" operator="greaterThan">
      <formula>0.51</formula>
    </cfRule>
  </conditionalFormatting>
  <conditionalFormatting sqref="K91">
    <cfRule type="cellIs" dxfId="3" priority="18" operator="greaterThan">
      <formula>0.08</formula>
    </cfRule>
  </conditionalFormatting>
  <conditionalFormatting sqref="M85">
    <cfRule type="cellIs" dxfId="2" priority="2" operator="greaterThanOrEqual">
      <formula>0.78</formula>
    </cfRule>
  </conditionalFormatting>
  <conditionalFormatting sqref="M87">
    <cfRule type="cellIs" dxfId="1" priority="1" operator="greaterThan">
      <formula>0.51</formula>
    </cfRule>
  </conditionalFormatting>
  <conditionalFormatting sqref="M91">
    <cfRule type="cellIs" dxfId="0" priority="17" operator="greaterThan">
      <formula>0.08</formula>
    </cfRule>
  </conditionalFormatting>
  <dataValidations count="1">
    <dataValidation type="list" allowBlank="1" showInputMessage="1" showErrorMessage="1" sqref="H2" xr:uid="{85BC0646-D29D-4FCE-BCA9-9551A4BB93EC}">
      <formula1>$B$93:$B$94</formula1>
    </dataValidation>
  </dataValidations>
  <pageMargins left="7.874015748031496E-2" right="7.874015748031496E-2" top="0.39370078740157483" bottom="0.19685039370078741" header="0.31496062992125984" footer="0.31496062992125984"/>
  <pageSetup paperSize="9" scale="70" fitToWidth="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C8A52E-9987-4B75-A6D9-159FE332C5CE}">
  <dimension ref="A1:N42"/>
  <sheetViews>
    <sheetView workbookViewId="0">
      <pane ySplit="4" topLeftCell="A5" activePane="bottomLeft" state="frozen"/>
      <selection pane="bottomLeft" activeCell="B6" sqref="B6"/>
    </sheetView>
  </sheetViews>
  <sheetFormatPr defaultRowHeight="14.5" x14ac:dyDescent="0.35"/>
  <cols>
    <col min="1" max="1" width="5.54296875" customWidth="1"/>
    <col min="2" max="2" width="23.7265625" customWidth="1"/>
    <col min="4" max="4" width="0.54296875" customWidth="1"/>
    <col min="6" max="6" width="1.1796875" customWidth="1"/>
    <col min="8" max="8" width="9.7265625" customWidth="1"/>
    <col min="9" max="9" width="10.26953125" customWidth="1"/>
    <col min="11" max="11" width="9.7265625" customWidth="1"/>
    <col min="13" max="13" width="10.26953125" customWidth="1"/>
    <col min="14" max="14" width="43.26953125" customWidth="1"/>
  </cols>
  <sheetData>
    <row r="1" spans="1:14" x14ac:dyDescent="0.35">
      <c r="A1" s="440" t="s">
        <v>313</v>
      </c>
    </row>
    <row r="3" spans="1:14" s="13" customFormat="1" ht="26.65" customHeight="1" x14ac:dyDescent="0.25">
      <c r="A3" s="523"/>
      <c r="B3" s="523"/>
      <c r="C3" s="518" t="s">
        <v>106</v>
      </c>
      <c r="D3" s="519"/>
      <c r="E3" s="520"/>
      <c r="F3" s="7"/>
      <c r="G3" s="8" t="s">
        <v>5</v>
      </c>
      <c r="H3" s="348" t="s">
        <v>269</v>
      </c>
      <c r="I3" s="9"/>
      <c r="J3" s="395" t="s">
        <v>267</v>
      </c>
      <c r="K3" s="11"/>
      <c r="L3" s="395" t="s">
        <v>268</v>
      </c>
      <c r="M3" s="12"/>
      <c r="N3" s="182" t="s">
        <v>192</v>
      </c>
    </row>
    <row r="4" spans="1:14" s="14" customFormat="1" ht="17.25" customHeight="1" thickBot="1" x14ac:dyDescent="0.4">
      <c r="B4" s="441"/>
      <c r="C4" s="17" t="s">
        <v>10</v>
      </c>
      <c r="D4" s="16"/>
      <c r="E4" s="17" t="s">
        <v>177</v>
      </c>
      <c r="F4" s="16"/>
      <c r="G4" s="521" t="s">
        <v>237</v>
      </c>
      <c r="H4" s="522"/>
      <c r="I4" s="9" t="s">
        <v>314</v>
      </c>
      <c r="J4" s="442" t="s">
        <v>253</v>
      </c>
      <c r="K4" s="9" t="s">
        <v>314</v>
      </c>
      <c r="L4" s="442" t="s">
        <v>282</v>
      </c>
      <c r="M4" s="9" t="s">
        <v>314</v>
      </c>
      <c r="N4" s="292"/>
    </row>
    <row r="5" spans="1:14" s="61" customFormat="1" ht="13.5" customHeight="1" x14ac:dyDescent="0.25">
      <c r="A5" s="443" t="s">
        <v>29</v>
      </c>
      <c r="B5" s="444" t="s">
        <v>30</v>
      </c>
      <c r="C5" s="445">
        <f>'Three Year Plan'!D37</f>
        <v>0</v>
      </c>
      <c r="D5" s="459"/>
      <c r="E5" s="445">
        <f>'Three Year Plan'!F37</f>
        <v>0</v>
      </c>
      <c r="F5" s="446"/>
      <c r="G5" s="447">
        <f>'Three Year Plan'!H37</f>
        <v>6745</v>
      </c>
      <c r="H5" s="447">
        <f>'Three Year Plan'!I37</f>
        <v>0</v>
      </c>
      <c r="I5" s="448"/>
      <c r="J5" s="447">
        <f>'Three Year Plan'!K37</f>
        <v>6745</v>
      </c>
      <c r="K5" s="446"/>
      <c r="L5" s="447">
        <f>'Three Year Plan'!M37</f>
        <v>6745</v>
      </c>
      <c r="M5" s="449"/>
      <c r="N5" s="450"/>
    </row>
    <row r="6" spans="1:14" s="463" customFormat="1" ht="13.5" customHeight="1" x14ac:dyDescent="0.25">
      <c r="A6" s="460"/>
      <c r="B6" s="289"/>
      <c r="C6" s="69"/>
      <c r="D6" s="461"/>
      <c r="E6" s="69"/>
      <c r="F6" s="461"/>
      <c r="G6" s="70"/>
      <c r="H6" s="70"/>
      <c r="I6" s="43"/>
      <c r="J6" s="70"/>
      <c r="K6" s="461"/>
      <c r="L6" s="70"/>
      <c r="M6" s="462"/>
      <c r="N6" s="451"/>
    </row>
    <row r="7" spans="1:14" s="463" customFormat="1" ht="13.5" customHeight="1" x14ac:dyDescent="0.25">
      <c r="A7" s="460"/>
      <c r="B7" s="289"/>
      <c r="C7" s="69"/>
      <c r="D7" s="461"/>
      <c r="E7" s="69"/>
      <c r="F7" s="461"/>
      <c r="G7" s="70"/>
      <c r="H7" s="70"/>
      <c r="I7" s="43"/>
      <c r="J7" s="70"/>
      <c r="K7" s="461"/>
      <c r="L7" s="70"/>
      <c r="M7" s="462"/>
      <c r="N7" s="451"/>
    </row>
    <row r="8" spans="1:14" s="463" customFormat="1" ht="13.5" customHeight="1" x14ac:dyDescent="0.25">
      <c r="A8" s="460"/>
      <c r="B8" s="289"/>
      <c r="C8" s="69"/>
      <c r="D8" s="461"/>
      <c r="E8" s="69"/>
      <c r="F8" s="461"/>
      <c r="G8" s="70"/>
      <c r="H8" s="70"/>
      <c r="I8" s="43"/>
      <c r="J8" s="70"/>
      <c r="K8" s="461"/>
      <c r="L8" s="70"/>
      <c r="M8" s="462"/>
      <c r="N8" s="451"/>
    </row>
    <row r="9" spans="1:14" s="463" customFormat="1" ht="13.5" customHeight="1" x14ac:dyDescent="0.25">
      <c r="A9" s="460"/>
      <c r="B9" s="289"/>
      <c r="C9" s="69"/>
      <c r="D9" s="461"/>
      <c r="E9" s="69"/>
      <c r="F9" s="461"/>
      <c r="G9" s="70"/>
      <c r="H9" s="70"/>
      <c r="I9" s="43"/>
      <c r="J9" s="70"/>
      <c r="K9" s="461"/>
      <c r="L9" s="70"/>
      <c r="M9" s="462"/>
      <c r="N9" s="451"/>
    </row>
    <row r="10" spans="1:14" s="463" customFormat="1" ht="13.5" customHeight="1" x14ac:dyDescent="0.25">
      <c r="A10" s="460"/>
      <c r="B10" s="289"/>
      <c r="C10" s="69"/>
      <c r="D10" s="461"/>
      <c r="E10" s="69"/>
      <c r="F10" s="461"/>
      <c r="G10" s="70"/>
      <c r="H10" s="70"/>
      <c r="I10" s="43"/>
      <c r="J10" s="70"/>
      <c r="K10" s="461"/>
      <c r="L10" s="70"/>
      <c r="M10" s="462"/>
      <c r="N10" s="451"/>
    </row>
    <row r="11" spans="1:14" s="463" customFormat="1" ht="13.5" customHeight="1" x14ac:dyDescent="0.25">
      <c r="A11" s="460"/>
      <c r="B11" s="289"/>
      <c r="C11" s="69"/>
      <c r="D11" s="461"/>
      <c r="E11" s="69"/>
      <c r="F11" s="461"/>
      <c r="G11" s="70"/>
      <c r="H11" s="70"/>
      <c r="I11" s="43"/>
      <c r="J11" s="70"/>
      <c r="K11" s="461"/>
      <c r="L11" s="70"/>
      <c r="M11" s="462"/>
      <c r="N11" s="451"/>
    </row>
    <row r="12" spans="1:14" s="463" customFormat="1" ht="13.5" customHeight="1" thickBot="1" x14ac:dyDescent="0.3">
      <c r="A12" s="464"/>
      <c r="B12" s="465"/>
      <c r="C12" s="452"/>
      <c r="D12" s="465"/>
      <c r="E12" s="452"/>
      <c r="F12" s="465"/>
      <c r="G12" s="453"/>
      <c r="H12" s="453"/>
      <c r="I12" s="466"/>
      <c r="J12" s="453"/>
      <c r="K12" s="465"/>
      <c r="L12" s="453"/>
      <c r="M12" s="467"/>
      <c r="N12" s="454"/>
    </row>
    <row r="13" spans="1:14" s="61" customFormat="1" ht="13.5" customHeight="1" x14ac:dyDescent="0.25">
      <c r="A13" s="443" t="s">
        <v>31</v>
      </c>
      <c r="B13" s="444" t="s">
        <v>32</v>
      </c>
      <c r="C13" s="445">
        <f>'Three Year Plan'!D38</f>
        <v>10513</v>
      </c>
      <c r="D13" s="459"/>
      <c r="E13" s="445">
        <f>'Three Year Plan'!F38</f>
        <v>11806</v>
      </c>
      <c r="F13" s="446"/>
      <c r="G13" s="447">
        <f>'Three Year Plan'!H38</f>
        <v>0</v>
      </c>
      <c r="H13" s="447">
        <f>'Three Year Plan'!I38</f>
        <v>0</v>
      </c>
      <c r="I13" s="448"/>
      <c r="J13" s="447">
        <f>'Three Year Plan'!K38</f>
        <v>0</v>
      </c>
      <c r="K13" s="446"/>
      <c r="L13" s="447">
        <f>'Three Year Plan'!M38</f>
        <v>0</v>
      </c>
      <c r="M13" s="449"/>
      <c r="N13" s="450"/>
    </row>
    <row r="14" spans="1:14" s="463" customFormat="1" ht="13.15" customHeight="1" x14ac:dyDescent="0.25">
      <c r="A14" s="460"/>
      <c r="B14" s="289"/>
      <c r="C14" s="69"/>
      <c r="D14" s="461"/>
      <c r="E14" s="69"/>
      <c r="F14" s="461"/>
      <c r="G14" s="70"/>
      <c r="H14" s="70"/>
      <c r="I14" s="43"/>
      <c r="J14" s="70"/>
      <c r="K14" s="461"/>
      <c r="L14" s="70"/>
      <c r="M14" s="462"/>
      <c r="N14" s="451"/>
    </row>
    <row r="15" spans="1:14" s="463" customFormat="1" ht="13.5" customHeight="1" x14ac:dyDescent="0.25">
      <c r="A15" s="460"/>
      <c r="B15" s="289"/>
      <c r="C15" s="69"/>
      <c r="D15" s="461"/>
      <c r="E15" s="69"/>
      <c r="F15" s="461"/>
      <c r="G15" s="70"/>
      <c r="H15" s="70"/>
      <c r="I15" s="43"/>
      <c r="J15" s="70"/>
      <c r="K15" s="461"/>
      <c r="L15" s="70"/>
      <c r="M15" s="462"/>
      <c r="N15" s="451"/>
    </row>
    <row r="16" spans="1:14" s="463" customFormat="1" ht="13.5" customHeight="1" x14ac:dyDescent="0.25">
      <c r="A16" s="460"/>
      <c r="B16" s="289"/>
      <c r="C16" s="69"/>
      <c r="D16" s="461"/>
      <c r="E16" s="69"/>
      <c r="F16" s="461"/>
      <c r="G16" s="70"/>
      <c r="H16" s="70"/>
      <c r="I16" s="43"/>
      <c r="J16" s="70"/>
      <c r="K16" s="461"/>
      <c r="L16" s="70"/>
      <c r="M16" s="462"/>
      <c r="N16" s="451"/>
    </row>
    <row r="17" spans="1:14" s="463" customFormat="1" ht="13.5" customHeight="1" x14ac:dyDescent="0.25">
      <c r="A17" s="460"/>
      <c r="B17" s="289"/>
      <c r="C17" s="69"/>
      <c r="D17" s="461"/>
      <c r="E17" s="69"/>
      <c r="F17" s="461"/>
      <c r="G17" s="70"/>
      <c r="H17" s="70"/>
      <c r="I17" s="43"/>
      <c r="J17" s="70"/>
      <c r="K17" s="461"/>
      <c r="L17" s="70"/>
      <c r="M17" s="462"/>
      <c r="N17" s="451"/>
    </row>
    <row r="18" spans="1:14" s="463" customFormat="1" ht="13.5" customHeight="1" x14ac:dyDescent="0.25">
      <c r="A18" s="460"/>
      <c r="B18" s="289"/>
      <c r="C18" s="69"/>
      <c r="D18" s="461"/>
      <c r="E18" s="69"/>
      <c r="F18" s="461"/>
      <c r="G18" s="70"/>
      <c r="H18" s="70"/>
      <c r="I18" s="43"/>
      <c r="J18" s="70"/>
      <c r="K18" s="461"/>
      <c r="L18" s="70"/>
      <c r="M18" s="462"/>
      <c r="N18" s="451"/>
    </row>
    <row r="19" spans="1:14" s="463" customFormat="1" ht="13.5" customHeight="1" thickBot="1" x14ac:dyDescent="0.3">
      <c r="A19" s="464"/>
      <c r="B19" s="465"/>
      <c r="C19" s="452"/>
      <c r="D19" s="465"/>
      <c r="E19" s="452"/>
      <c r="F19" s="465"/>
      <c r="G19" s="453"/>
      <c r="H19" s="453"/>
      <c r="I19" s="466"/>
      <c r="J19" s="453"/>
      <c r="K19" s="465"/>
      <c r="L19" s="453"/>
      <c r="M19" s="467"/>
      <c r="N19" s="454"/>
    </row>
    <row r="20" spans="1:14" s="61" customFormat="1" ht="13.5" customHeight="1" x14ac:dyDescent="0.25">
      <c r="A20" s="443" t="s">
        <v>33</v>
      </c>
      <c r="B20" s="444" t="s">
        <v>34</v>
      </c>
      <c r="C20" s="445">
        <f>'Three Year Plan'!D39</f>
        <v>0</v>
      </c>
      <c r="D20" s="459"/>
      <c r="E20" s="445">
        <f>'Three Year Plan'!F39</f>
        <v>0</v>
      </c>
      <c r="F20" s="446"/>
      <c r="G20" s="447">
        <f>'Three Year Plan'!H39</f>
        <v>0</v>
      </c>
      <c r="H20" s="447">
        <f>'Three Year Plan'!I39</f>
        <v>0</v>
      </c>
      <c r="I20" s="448"/>
      <c r="J20" s="447">
        <f>'Three Year Plan'!K39</f>
        <v>0</v>
      </c>
      <c r="K20" s="446"/>
      <c r="L20" s="447">
        <f>'Three Year Plan'!M39</f>
        <v>0</v>
      </c>
      <c r="M20" s="449"/>
      <c r="N20" s="450"/>
    </row>
    <row r="21" spans="1:14" s="463" customFormat="1" ht="13.5" customHeight="1" x14ac:dyDescent="0.25">
      <c r="A21" s="460"/>
      <c r="B21" s="289"/>
      <c r="C21" s="69"/>
      <c r="D21" s="461"/>
      <c r="E21" s="69"/>
      <c r="F21" s="461"/>
      <c r="G21" s="70"/>
      <c r="H21" s="70"/>
      <c r="I21" s="43"/>
      <c r="J21" s="70"/>
      <c r="K21" s="461"/>
      <c r="L21" s="70"/>
      <c r="M21" s="462"/>
      <c r="N21" s="455"/>
    </row>
    <row r="22" spans="1:14" s="463" customFormat="1" ht="13.5" customHeight="1" thickBot="1" x14ac:dyDescent="0.3">
      <c r="A22" s="464"/>
      <c r="B22" s="465"/>
      <c r="C22" s="452"/>
      <c r="D22" s="465"/>
      <c r="E22" s="452"/>
      <c r="F22" s="465"/>
      <c r="G22" s="453"/>
      <c r="H22" s="453"/>
      <c r="I22" s="466"/>
      <c r="J22" s="453"/>
      <c r="K22" s="465"/>
      <c r="L22" s="453"/>
      <c r="M22" s="467"/>
      <c r="N22" s="456"/>
    </row>
    <row r="23" spans="1:14" s="61" customFormat="1" ht="13.5" customHeight="1" x14ac:dyDescent="0.25">
      <c r="A23" s="443" t="s">
        <v>35</v>
      </c>
      <c r="B23" s="444" t="s">
        <v>36</v>
      </c>
      <c r="C23" s="445">
        <f>'Three Year Plan'!D40</f>
        <v>0</v>
      </c>
      <c r="D23" s="459"/>
      <c r="E23" s="445">
        <f>'Three Year Plan'!F40</f>
        <v>0</v>
      </c>
      <c r="F23" s="446"/>
      <c r="G23" s="447">
        <f>'Three Year Plan'!H40</f>
        <v>0</v>
      </c>
      <c r="H23" s="447">
        <f>'Three Year Plan'!I40</f>
        <v>0</v>
      </c>
      <c r="I23" s="448"/>
      <c r="J23" s="447">
        <f>'Three Year Plan'!K40</f>
        <v>0</v>
      </c>
      <c r="K23" s="446"/>
      <c r="L23" s="447">
        <f>'Three Year Plan'!M40</f>
        <v>0</v>
      </c>
      <c r="M23" s="449"/>
      <c r="N23" s="450"/>
    </row>
    <row r="24" spans="1:14" s="463" customFormat="1" ht="13.5" customHeight="1" x14ac:dyDescent="0.25">
      <c r="A24" s="460"/>
      <c r="B24" s="289"/>
      <c r="C24" s="69"/>
      <c r="D24" s="461"/>
      <c r="E24" s="69"/>
      <c r="F24" s="461"/>
      <c r="G24" s="70"/>
      <c r="H24" s="70"/>
      <c r="I24" s="43"/>
      <c r="J24" s="70"/>
      <c r="K24" s="461"/>
      <c r="L24" s="70"/>
      <c r="M24" s="462"/>
      <c r="N24" s="455"/>
    </row>
    <row r="25" spans="1:14" s="463" customFormat="1" ht="13.5" customHeight="1" thickBot="1" x14ac:dyDescent="0.3">
      <c r="A25" s="464"/>
      <c r="B25" s="465"/>
      <c r="C25" s="452"/>
      <c r="D25" s="465"/>
      <c r="E25" s="452"/>
      <c r="F25" s="465"/>
      <c r="G25" s="453"/>
      <c r="H25" s="453"/>
      <c r="I25" s="466"/>
      <c r="J25" s="453"/>
      <c r="K25" s="465"/>
      <c r="L25" s="453"/>
      <c r="M25" s="467"/>
      <c r="N25" s="456"/>
    </row>
    <row r="26" spans="1:14" s="61" customFormat="1" ht="13.5" customHeight="1" x14ac:dyDescent="0.25">
      <c r="A26" s="443" t="s">
        <v>37</v>
      </c>
      <c r="B26" s="444" t="s">
        <v>38</v>
      </c>
      <c r="C26" s="445">
        <f>'Three Year Plan'!D41</f>
        <v>41110</v>
      </c>
      <c r="D26" s="459"/>
      <c r="E26" s="445">
        <f>'Three Year Plan'!F41</f>
        <v>66118</v>
      </c>
      <c r="F26" s="446"/>
      <c r="G26" s="447">
        <f>'Three Year Plan'!H41</f>
        <v>61000</v>
      </c>
      <c r="H26" s="447">
        <f>'Three Year Plan'!I41</f>
        <v>0</v>
      </c>
      <c r="I26" s="448"/>
      <c r="J26" s="447">
        <f>'Three Year Plan'!K41</f>
        <v>61000</v>
      </c>
      <c r="K26" s="446"/>
      <c r="L26" s="447">
        <f>'Three Year Plan'!M41</f>
        <v>61000</v>
      </c>
      <c r="M26" s="449"/>
      <c r="N26" s="450"/>
    </row>
    <row r="27" spans="1:14" s="463" customFormat="1" ht="13.5" customHeight="1" x14ac:dyDescent="0.25">
      <c r="A27" s="460"/>
      <c r="B27" s="289"/>
      <c r="C27" s="69"/>
      <c r="D27" s="461"/>
      <c r="E27" s="69"/>
      <c r="F27" s="461"/>
      <c r="G27" s="70"/>
      <c r="H27" s="70"/>
      <c r="I27" s="43"/>
      <c r="J27" s="70"/>
      <c r="K27" s="461"/>
      <c r="L27" s="70"/>
      <c r="M27" s="462"/>
      <c r="N27" s="451"/>
    </row>
    <row r="28" spans="1:14" s="463" customFormat="1" ht="13.5" customHeight="1" x14ac:dyDescent="0.25">
      <c r="A28" s="460"/>
      <c r="B28" s="289"/>
      <c r="C28" s="69"/>
      <c r="D28" s="461"/>
      <c r="E28" s="69"/>
      <c r="F28" s="461"/>
      <c r="G28" s="70"/>
      <c r="H28" s="70"/>
      <c r="I28" s="43"/>
      <c r="J28" s="70"/>
      <c r="K28" s="461"/>
      <c r="L28" s="70"/>
      <c r="M28" s="462"/>
      <c r="N28" s="451"/>
    </row>
    <row r="29" spans="1:14" s="463" customFormat="1" ht="13.5" customHeight="1" x14ac:dyDescent="0.25">
      <c r="A29" s="460"/>
      <c r="B29" s="289"/>
      <c r="C29" s="69"/>
      <c r="D29" s="461"/>
      <c r="E29" s="69"/>
      <c r="F29" s="461"/>
      <c r="G29" s="70"/>
      <c r="H29" s="70"/>
      <c r="I29" s="43"/>
      <c r="J29" s="70"/>
      <c r="K29" s="461"/>
      <c r="L29" s="70"/>
      <c r="M29" s="462"/>
      <c r="N29" s="451"/>
    </row>
    <row r="30" spans="1:14" s="463" customFormat="1" ht="13.5" customHeight="1" x14ac:dyDescent="0.25">
      <c r="A30" s="460"/>
      <c r="B30" s="289"/>
      <c r="C30" s="69"/>
      <c r="D30" s="461"/>
      <c r="E30" s="69"/>
      <c r="F30" s="461"/>
      <c r="G30" s="70"/>
      <c r="H30" s="70"/>
      <c r="I30" s="43"/>
      <c r="J30" s="70"/>
      <c r="K30" s="461"/>
      <c r="L30" s="70"/>
      <c r="M30" s="462"/>
      <c r="N30" s="451"/>
    </row>
    <row r="31" spans="1:14" s="463" customFormat="1" ht="13.5" customHeight="1" x14ac:dyDescent="0.25">
      <c r="A31" s="460"/>
      <c r="B31" s="289"/>
      <c r="C31" s="69"/>
      <c r="D31" s="461"/>
      <c r="E31" s="69"/>
      <c r="F31" s="461"/>
      <c r="G31" s="70"/>
      <c r="H31" s="70"/>
      <c r="I31" s="43"/>
      <c r="J31" s="70"/>
      <c r="K31" s="461"/>
      <c r="L31" s="70"/>
      <c r="M31" s="462"/>
      <c r="N31" s="451"/>
    </row>
    <row r="32" spans="1:14" s="463" customFormat="1" ht="13.5" customHeight="1" thickBot="1" x14ac:dyDescent="0.3">
      <c r="A32" s="464"/>
      <c r="B32" s="465"/>
      <c r="C32" s="452"/>
      <c r="D32" s="465"/>
      <c r="E32" s="452"/>
      <c r="F32" s="465"/>
      <c r="G32" s="453"/>
      <c r="H32" s="453"/>
      <c r="I32" s="466"/>
      <c r="J32" s="453"/>
      <c r="K32" s="465"/>
      <c r="L32" s="453"/>
      <c r="M32" s="467"/>
      <c r="N32" s="454"/>
    </row>
    <row r="33" spans="1:14" s="61" customFormat="1" ht="13.5" customHeight="1" x14ac:dyDescent="0.25">
      <c r="A33" s="443" t="s">
        <v>39</v>
      </c>
      <c r="B33" s="444" t="s">
        <v>40</v>
      </c>
      <c r="C33" s="445">
        <f>'Three Year Plan'!D42</f>
        <v>63098</v>
      </c>
      <c r="D33" s="459"/>
      <c r="E33" s="445">
        <f>'Three Year Plan'!F42</f>
        <v>26001</v>
      </c>
      <c r="F33" s="446"/>
      <c r="G33" s="447">
        <f>'Three Year Plan'!H42</f>
        <v>10000</v>
      </c>
      <c r="H33" s="447">
        <f>'Three Year Plan'!I42</f>
        <v>0</v>
      </c>
      <c r="I33" s="448"/>
      <c r="J33" s="447">
        <f>'Three Year Plan'!K42</f>
        <v>10000</v>
      </c>
      <c r="K33" s="446"/>
      <c r="L33" s="447">
        <f>'Three Year Plan'!M42</f>
        <v>10000</v>
      </c>
      <c r="M33" s="449"/>
      <c r="N33" s="450"/>
    </row>
    <row r="34" spans="1:14" s="463" customFormat="1" ht="13.5" customHeight="1" x14ac:dyDescent="0.25">
      <c r="A34" s="460"/>
      <c r="B34" s="289"/>
      <c r="C34" s="69"/>
      <c r="D34" s="461"/>
      <c r="E34" s="69"/>
      <c r="F34" s="461"/>
      <c r="G34" s="70"/>
      <c r="H34" s="70"/>
      <c r="I34" s="43"/>
      <c r="J34" s="70"/>
      <c r="K34" s="461"/>
      <c r="L34" s="70"/>
      <c r="M34" s="462"/>
      <c r="N34" s="451"/>
    </row>
    <row r="35" spans="1:14" s="463" customFormat="1" ht="13.5" customHeight="1" x14ac:dyDescent="0.25">
      <c r="A35" s="460"/>
      <c r="B35" s="289"/>
      <c r="C35" s="69"/>
      <c r="D35" s="461"/>
      <c r="E35" s="69"/>
      <c r="F35" s="461"/>
      <c r="G35" s="70"/>
      <c r="H35" s="70"/>
      <c r="I35" s="43"/>
      <c r="J35" s="70"/>
      <c r="K35" s="461"/>
      <c r="L35" s="70"/>
      <c r="M35" s="462"/>
      <c r="N35" s="451"/>
    </row>
    <row r="36" spans="1:14" s="463" customFormat="1" ht="13.5" customHeight="1" x14ac:dyDescent="0.25">
      <c r="A36" s="460"/>
      <c r="B36" s="289"/>
      <c r="C36" s="69"/>
      <c r="D36" s="461"/>
      <c r="E36" s="69"/>
      <c r="F36" s="461"/>
      <c r="G36" s="70"/>
      <c r="H36" s="70"/>
      <c r="I36" s="43"/>
      <c r="J36" s="70"/>
      <c r="K36" s="461"/>
      <c r="L36" s="70"/>
      <c r="M36" s="462"/>
      <c r="N36" s="451"/>
    </row>
    <row r="37" spans="1:14" s="463" customFormat="1" ht="13.5" customHeight="1" x14ac:dyDescent="0.25">
      <c r="A37" s="460"/>
      <c r="B37" s="289"/>
      <c r="C37" s="69"/>
      <c r="D37" s="461"/>
      <c r="E37" s="69"/>
      <c r="F37" s="461"/>
      <c r="G37" s="70"/>
      <c r="H37" s="70"/>
      <c r="I37" s="43"/>
      <c r="J37" s="70"/>
      <c r="K37" s="461"/>
      <c r="L37" s="70"/>
      <c r="M37" s="462"/>
      <c r="N37" s="451"/>
    </row>
    <row r="38" spans="1:14" s="463" customFormat="1" ht="13.5" customHeight="1" x14ac:dyDescent="0.25">
      <c r="A38" s="460"/>
      <c r="B38" s="289"/>
      <c r="C38" s="69"/>
      <c r="D38" s="461"/>
      <c r="E38" s="69"/>
      <c r="F38" s="461"/>
      <c r="G38" s="70"/>
      <c r="H38" s="70"/>
      <c r="I38" s="43"/>
      <c r="J38" s="70"/>
      <c r="K38" s="461"/>
      <c r="L38" s="70"/>
      <c r="M38" s="462"/>
      <c r="N38" s="451"/>
    </row>
    <row r="39" spans="1:14" s="463" customFormat="1" ht="13.5" customHeight="1" thickBot="1" x14ac:dyDescent="0.3">
      <c r="A39" s="464"/>
      <c r="B39" s="465"/>
      <c r="C39" s="452"/>
      <c r="D39" s="465"/>
      <c r="E39" s="452"/>
      <c r="F39" s="465"/>
      <c r="G39" s="453"/>
      <c r="H39" s="453"/>
      <c r="I39" s="466"/>
      <c r="J39" s="453"/>
      <c r="K39" s="465"/>
      <c r="L39" s="453"/>
      <c r="M39" s="467"/>
      <c r="N39" s="454"/>
    </row>
    <row r="40" spans="1:14" s="61" customFormat="1" ht="13.5" customHeight="1" x14ac:dyDescent="0.25">
      <c r="A40" s="457"/>
      <c r="B40" s="458" t="s">
        <v>26</v>
      </c>
      <c r="C40" s="445">
        <f>'Three Year Plan'!D43</f>
        <v>0</v>
      </c>
      <c r="D40" s="459"/>
      <c r="E40" s="445">
        <f>'Three Year Plan'!F43</f>
        <v>0</v>
      </c>
      <c r="F40" s="446"/>
      <c r="G40" s="447">
        <f>'Three Year Plan'!H43</f>
        <v>0</v>
      </c>
      <c r="H40" s="447">
        <f>'Three Year Plan'!I43</f>
        <v>0</v>
      </c>
      <c r="I40" s="448"/>
      <c r="J40" s="447">
        <f>'Three Year Plan'!K43</f>
        <v>0</v>
      </c>
      <c r="K40" s="446"/>
      <c r="L40" s="447">
        <f>'Three Year Plan'!M43</f>
        <v>0</v>
      </c>
      <c r="M40" s="449"/>
      <c r="N40" s="450"/>
    </row>
    <row r="41" spans="1:14" s="463" customFormat="1" ht="13.5" customHeight="1" x14ac:dyDescent="0.25">
      <c r="A41" s="468"/>
      <c r="B41" s="46"/>
      <c r="C41" s="69"/>
      <c r="D41" s="461"/>
      <c r="E41" s="69"/>
      <c r="F41" s="461"/>
      <c r="G41" s="70"/>
      <c r="H41" s="70"/>
      <c r="I41" s="43"/>
      <c r="J41" s="70"/>
      <c r="K41" s="461"/>
      <c r="L41" s="70"/>
      <c r="M41" s="462"/>
      <c r="N41" s="451"/>
    </row>
    <row r="42" spans="1:14" s="463" customFormat="1" ht="13.5" customHeight="1" thickBot="1" x14ac:dyDescent="0.3">
      <c r="A42" s="464"/>
      <c r="B42" s="465"/>
      <c r="C42" s="452"/>
      <c r="D42" s="465"/>
      <c r="E42" s="452"/>
      <c r="F42" s="465"/>
      <c r="G42" s="453"/>
      <c r="H42" s="453"/>
      <c r="I42" s="466"/>
      <c r="J42" s="453"/>
      <c r="K42" s="465"/>
      <c r="L42" s="453"/>
      <c r="M42" s="467"/>
      <c r="N42" s="454"/>
    </row>
  </sheetData>
  <sheetProtection algorithmName="SHA-512" hashValue="P1Dg2QXO1mLFAv8/T8Q6zEqJVXxGpm5ZLrh3AmRT7SpfqiWi+B1JRPBNtoSpHBsFlyTM4H2s9+8ZdQu52bOSYQ==" saltValue="nCWbSmSsA27KD1o1+nD5lw==" spinCount="100000" sheet="1" objects="1" scenarios="1" insertRows="0"/>
  <mergeCells count="3">
    <mergeCell ref="G4:H4"/>
    <mergeCell ref="A3:B3"/>
    <mergeCell ref="C3:E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2FDA82-D34C-4ED9-BD81-52C0BF2716D1}">
  <sheetPr>
    <pageSetUpPr fitToPage="1"/>
  </sheetPr>
  <dimension ref="A1:Q68"/>
  <sheetViews>
    <sheetView zoomScaleNormal="100" workbookViewId="0">
      <selection activeCell="M2" sqref="M2"/>
    </sheetView>
  </sheetViews>
  <sheetFormatPr defaultRowHeight="14.5" x14ac:dyDescent="0.35"/>
  <cols>
    <col min="1" max="1" width="6.26953125" customWidth="1"/>
    <col min="2" max="2" width="31.26953125" customWidth="1"/>
    <col min="3" max="3" width="7.26953125" hidden="1" customWidth="1"/>
    <col min="4" max="4" width="13.453125" customWidth="1"/>
    <col min="5" max="5" width="0.7265625" customWidth="1"/>
    <col min="6" max="6" width="13.453125" style="273" customWidth="1"/>
    <col min="7" max="7" width="2.54296875" customWidth="1"/>
    <col min="8" max="9" width="14.453125" customWidth="1"/>
    <col min="10" max="10" width="2.54296875" customWidth="1"/>
    <col min="11" max="11" width="14.26953125" customWidth="1"/>
    <col min="12" max="12" width="2.54296875" customWidth="1"/>
    <col min="13" max="13" width="14.26953125" customWidth="1"/>
    <col min="14" max="14" width="2.26953125" customWidth="1"/>
    <col min="15" max="15" width="58.7265625" customWidth="1"/>
    <col min="17" max="17" width="0" hidden="1" customWidth="1"/>
  </cols>
  <sheetData>
    <row r="1" spans="1:17" s="3" customFormat="1" ht="15.5" x14ac:dyDescent="0.35">
      <c r="A1" s="244" t="s">
        <v>315</v>
      </c>
      <c r="B1" s="2"/>
      <c r="F1" s="4" t="s">
        <v>0</v>
      </c>
      <c r="G1" s="524" t="str">
        <f>'Three Year Plan'!H1</f>
        <v>HOLY TRINITY SUNNINGDALE</v>
      </c>
      <c r="H1" s="525"/>
      <c r="I1" s="525"/>
      <c r="J1" s="526"/>
      <c r="K1" s="4" t="s">
        <v>1</v>
      </c>
      <c r="L1" s="5"/>
      <c r="M1" s="473" t="s">
        <v>319</v>
      </c>
      <c r="O1" s="180"/>
    </row>
    <row r="2" spans="1:17" s="5" customFormat="1" ht="16" thickBot="1" x14ac:dyDescent="0.4">
      <c r="A2" s="189"/>
      <c r="B2" s="188"/>
      <c r="H2" s="527" t="s">
        <v>2</v>
      </c>
      <c r="I2" s="528"/>
      <c r="O2" s="181"/>
    </row>
    <row r="3" spans="1:17" s="13" customFormat="1" ht="26.65" customHeight="1" x14ac:dyDescent="0.25">
      <c r="A3" s="517" t="s">
        <v>3</v>
      </c>
      <c r="B3" s="517"/>
      <c r="C3" s="6" t="s">
        <v>4</v>
      </c>
      <c r="D3" s="518" t="s">
        <v>106</v>
      </c>
      <c r="E3" s="519"/>
      <c r="F3" s="520"/>
      <c r="G3" s="7"/>
      <c r="H3" s="8" t="s">
        <v>5</v>
      </c>
      <c r="I3" s="348" t="s">
        <v>269</v>
      </c>
      <c r="J3" s="9"/>
      <c r="K3" s="10" t="s">
        <v>267</v>
      </c>
      <c r="L3" s="11"/>
      <c r="M3" s="10" t="s">
        <v>268</v>
      </c>
      <c r="N3" s="12"/>
      <c r="O3" s="182" t="s">
        <v>99</v>
      </c>
      <c r="Q3" s="13" t="s">
        <v>2</v>
      </c>
    </row>
    <row r="4" spans="1:17" s="14" customFormat="1" ht="17.25" customHeight="1" thickBot="1" x14ac:dyDescent="0.4">
      <c r="B4" s="15"/>
      <c r="C4" s="16"/>
      <c r="D4" s="17" t="str">
        <f>'Three Year Plan'!D4</f>
        <v>2024/25</v>
      </c>
      <c r="E4" s="16"/>
      <c r="F4" s="17" t="str">
        <f>'Three Year Plan'!F4</f>
        <v>2025/26</v>
      </c>
      <c r="G4" s="16"/>
      <c r="H4" s="509" t="s">
        <v>237</v>
      </c>
      <c r="I4" s="510"/>
      <c r="J4" s="9"/>
      <c r="K4" s="18" t="str">
        <f>'Three Year Plan'!K4</f>
        <v>2027/28</v>
      </c>
      <c r="L4" s="11"/>
      <c r="M4" s="18" t="str">
        <f>'Three Year Plan'!M4</f>
        <v>2028/29</v>
      </c>
      <c r="N4" s="19"/>
      <c r="O4" s="183"/>
      <c r="Q4" s="14" t="s">
        <v>90</v>
      </c>
    </row>
    <row r="5" spans="1:17" s="5" customFormat="1" ht="16" thickBot="1" x14ac:dyDescent="0.4">
      <c r="A5" s="505" t="s">
        <v>11</v>
      </c>
      <c r="B5" s="506"/>
      <c r="C5" s="30"/>
      <c r="D5" s="30"/>
      <c r="E5" s="30"/>
      <c r="F5" s="30"/>
      <c r="G5" s="30"/>
      <c r="H5" s="30"/>
      <c r="I5" s="31"/>
      <c r="J5" s="30"/>
      <c r="K5" s="30"/>
      <c r="L5" s="30"/>
      <c r="M5" s="32"/>
      <c r="O5" s="190"/>
    </row>
    <row r="6" spans="1:17" s="13" customFormat="1" ht="15.65" customHeight="1" x14ac:dyDescent="0.25">
      <c r="A6" s="62" t="s">
        <v>28</v>
      </c>
      <c r="B6" s="63"/>
      <c r="C6" s="64"/>
      <c r="D6" s="65"/>
      <c r="E6" s="64"/>
      <c r="F6" s="65"/>
      <c r="G6" s="64"/>
      <c r="H6" s="65"/>
      <c r="I6" s="65"/>
      <c r="J6" s="66"/>
      <c r="K6" s="65"/>
      <c r="L6" s="65"/>
      <c r="M6" s="67"/>
      <c r="O6" s="191"/>
    </row>
    <row r="7" spans="1:17" s="13" customFormat="1" ht="13.5" customHeight="1" x14ac:dyDescent="0.25">
      <c r="A7" s="289" t="s">
        <v>31</v>
      </c>
      <c r="B7" s="289" t="s">
        <v>32</v>
      </c>
      <c r="C7" s="40"/>
      <c r="D7" s="55"/>
      <c r="E7" s="40"/>
      <c r="F7" s="55"/>
      <c r="G7" s="40"/>
      <c r="H7" s="56"/>
      <c r="I7" s="56"/>
      <c r="J7" s="50"/>
      <c r="K7" s="56"/>
      <c r="L7" s="40"/>
      <c r="M7" s="56"/>
      <c r="O7" s="184"/>
    </row>
    <row r="8" spans="1:17" s="13" customFormat="1" ht="13.5" customHeight="1" x14ac:dyDescent="0.25">
      <c r="A8" s="289" t="s">
        <v>39</v>
      </c>
      <c r="B8" s="289" t="s">
        <v>40</v>
      </c>
      <c r="C8" s="40"/>
      <c r="D8" s="55"/>
      <c r="E8" s="40"/>
      <c r="F8" s="55"/>
      <c r="G8" s="40"/>
      <c r="H8" s="56"/>
      <c r="I8" s="56"/>
      <c r="J8" s="50"/>
      <c r="K8" s="56"/>
      <c r="L8" s="40"/>
      <c r="M8" s="56"/>
      <c r="O8" s="184"/>
    </row>
    <row r="9" spans="1:17" s="13" customFormat="1" ht="13.5" customHeight="1" thickBot="1" x14ac:dyDescent="0.35">
      <c r="A9" s="58"/>
      <c r="B9" s="71" t="s">
        <v>26</v>
      </c>
      <c r="C9" s="40"/>
      <c r="D9" s="55"/>
      <c r="E9" s="40"/>
      <c r="F9" s="55"/>
      <c r="G9" s="40"/>
      <c r="H9" s="56"/>
      <c r="I9" s="56"/>
      <c r="J9" s="50"/>
      <c r="K9" s="56"/>
      <c r="L9" s="40"/>
      <c r="M9" s="56"/>
      <c r="O9" s="184"/>
    </row>
    <row r="10" spans="1:17" s="13" customFormat="1" ht="16.149999999999999" customHeight="1" thickBot="1" x14ac:dyDescent="0.3">
      <c r="A10" s="505" t="s">
        <v>42</v>
      </c>
      <c r="B10" s="506"/>
      <c r="C10" s="75"/>
      <c r="D10" s="76">
        <f>SUM(D7:D9)</f>
        <v>0</v>
      </c>
      <c r="E10" s="76">
        <f>SUM(E7:E9)</f>
        <v>0</v>
      </c>
      <c r="F10" s="76">
        <f>SUM(F7:F9)</f>
        <v>0</v>
      </c>
      <c r="G10" s="75"/>
      <c r="H10" s="76">
        <f>SUM(H7:H9)</f>
        <v>0</v>
      </c>
      <c r="I10" s="76">
        <f>SUM(I7:I9)</f>
        <v>0</v>
      </c>
      <c r="J10" s="76"/>
      <c r="K10" s="76">
        <f>SUM(K7:K9)</f>
        <v>0</v>
      </c>
      <c r="L10" s="76"/>
      <c r="M10" s="76">
        <f>SUM(M7:M9)</f>
        <v>0</v>
      </c>
      <c r="O10" s="192"/>
    </row>
    <row r="11" spans="1:17" s="13" customFormat="1" ht="16.149999999999999" customHeight="1" thickBot="1" x14ac:dyDescent="0.4">
      <c r="A11" s="505" t="s">
        <v>43</v>
      </c>
      <c r="B11" s="506"/>
      <c r="C11" s="30"/>
      <c r="D11" s="79"/>
      <c r="E11" s="30"/>
      <c r="F11" s="79"/>
      <c r="G11" s="30"/>
      <c r="H11" s="79"/>
      <c r="I11" s="79"/>
      <c r="J11" s="79"/>
      <c r="K11" s="79"/>
      <c r="L11" s="79"/>
      <c r="M11" s="80"/>
      <c r="O11" s="193"/>
    </row>
    <row r="12" spans="1:17" s="13" customFormat="1" ht="13.5" customHeight="1" x14ac:dyDescent="0.25">
      <c r="A12" s="396" t="s">
        <v>48</v>
      </c>
      <c r="B12" s="289" t="s">
        <v>169</v>
      </c>
      <c r="C12" s="40"/>
      <c r="D12" s="41"/>
      <c r="E12" s="68"/>
      <c r="F12" s="41"/>
      <c r="G12" s="284"/>
      <c r="H12" s="42"/>
      <c r="I12" s="397"/>
      <c r="J12" s="83"/>
      <c r="K12" s="397"/>
      <c r="L12" s="84"/>
      <c r="M12" s="42"/>
      <c r="O12" s="184"/>
    </row>
    <row r="13" spans="1:17" s="13" customFormat="1" ht="13.5" customHeight="1" x14ac:dyDescent="0.25">
      <c r="A13" s="288" t="s">
        <v>52</v>
      </c>
      <c r="B13" s="46" t="s">
        <v>170</v>
      </c>
      <c r="C13" s="40"/>
      <c r="D13" s="48"/>
      <c r="E13" s="51"/>
      <c r="F13" s="48"/>
      <c r="G13" s="284"/>
      <c r="H13" s="45"/>
      <c r="I13" s="86"/>
      <c r="J13" s="83"/>
      <c r="K13" s="86"/>
      <c r="L13" s="84"/>
      <c r="M13" s="45"/>
      <c r="O13" s="184"/>
    </row>
    <row r="14" spans="1:17" s="13" customFormat="1" ht="13.5" customHeight="1" x14ac:dyDescent="0.25">
      <c r="A14" s="288" t="s">
        <v>56</v>
      </c>
      <c r="B14" s="46" t="s">
        <v>57</v>
      </c>
      <c r="C14" s="40"/>
      <c r="D14" s="48"/>
      <c r="E14" s="51"/>
      <c r="F14" s="48"/>
      <c r="G14" s="284"/>
      <c r="H14" s="45"/>
      <c r="I14" s="86"/>
      <c r="J14" s="83"/>
      <c r="K14" s="86"/>
      <c r="L14" s="84"/>
      <c r="M14" s="45"/>
      <c r="O14" s="184"/>
    </row>
    <row r="15" spans="1:17" s="13" customFormat="1" ht="13.5" customHeight="1" x14ac:dyDescent="0.25">
      <c r="A15" s="288" t="s">
        <v>62</v>
      </c>
      <c r="B15" s="46" t="s">
        <v>63</v>
      </c>
      <c r="C15" s="40"/>
      <c r="D15" s="287"/>
      <c r="E15" s="44"/>
      <c r="F15" s="287"/>
      <c r="G15" s="44"/>
      <c r="H15" s="92"/>
      <c r="I15" s="86"/>
      <c r="J15" s="83"/>
      <c r="K15" s="86"/>
      <c r="L15" s="84"/>
      <c r="M15" s="45"/>
      <c r="O15" s="184"/>
    </row>
    <row r="16" spans="1:17" s="13" customFormat="1" ht="13.5" customHeight="1" x14ac:dyDescent="0.25">
      <c r="A16" s="288" t="s">
        <v>70</v>
      </c>
      <c r="B16" s="46" t="s">
        <v>71</v>
      </c>
      <c r="C16" s="40"/>
      <c r="D16" s="93"/>
      <c r="E16" s="44"/>
      <c r="F16" s="93"/>
      <c r="G16" s="44"/>
      <c r="H16" s="94"/>
      <c r="I16" s="86"/>
      <c r="J16" s="83"/>
      <c r="K16" s="86"/>
      <c r="L16" s="84"/>
      <c r="M16" s="45"/>
      <c r="O16" s="184"/>
    </row>
    <row r="17" spans="1:15" s="13" customFormat="1" ht="13.5" customHeight="1" thickBot="1" x14ac:dyDescent="0.3">
      <c r="A17" s="288" t="s">
        <v>101</v>
      </c>
      <c r="B17" s="46" t="s">
        <v>103</v>
      </c>
      <c r="C17" s="40"/>
      <c r="D17" s="93"/>
      <c r="E17" s="44"/>
      <c r="F17" s="93"/>
      <c r="G17" s="44"/>
      <c r="H17" s="94"/>
      <c r="I17" s="86"/>
      <c r="J17" s="83"/>
      <c r="K17" s="86"/>
      <c r="L17" s="84"/>
      <c r="M17" s="45"/>
      <c r="O17" s="184"/>
    </row>
    <row r="18" spans="1:15" s="13" customFormat="1" ht="16.149999999999999" customHeight="1" thickBot="1" x14ac:dyDescent="0.4">
      <c r="A18" s="96" t="s">
        <v>80</v>
      </c>
      <c r="B18" s="97"/>
      <c r="C18" s="79"/>
      <c r="D18" s="98">
        <f>SUM(D12:D17)</f>
        <v>0</v>
      </c>
      <c r="E18" s="79"/>
      <c r="F18" s="98">
        <f>SUM(F12:F17)</f>
        <v>0</v>
      </c>
      <c r="G18" s="79"/>
      <c r="H18" s="98">
        <f>SUM(H12:H17)</f>
        <v>0</v>
      </c>
      <c r="I18" s="98">
        <f>SUM(I12:I17)</f>
        <v>0</v>
      </c>
      <c r="J18" s="98"/>
      <c r="K18" s="98">
        <f>SUM(K12:K17)</f>
        <v>0</v>
      </c>
      <c r="L18" s="98"/>
      <c r="M18" s="98">
        <f>SUM(M12:M17)</f>
        <v>0</v>
      </c>
      <c r="O18" s="192"/>
    </row>
    <row r="19" spans="1:15" ht="15" thickBot="1" x14ac:dyDescent="0.4">
      <c r="A19" s="275"/>
      <c r="B19" s="275"/>
      <c r="C19" s="281"/>
      <c r="D19" s="280"/>
      <c r="E19" s="281"/>
      <c r="F19" s="278"/>
      <c r="G19" s="281"/>
      <c r="H19" s="280"/>
    </row>
    <row r="20" spans="1:15" s="13" customFormat="1" ht="16.149999999999999" customHeight="1" thickBot="1" x14ac:dyDescent="0.4">
      <c r="A20" s="505" t="s">
        <v>81</v>
      </c>
      <c r="B20" s="506"/>
      <c r="C20" s="30"/>
      <c r="D20" s="79"/>
      <c r="E20" s="30"/>
      <c r="F20" s="79"/>
      <c r="G20" s="30"/>
      <c r="H20" s="79"/>
      <c r="I20" s="79"/>
      <c r="J20" s="79"/>
      <c r="K20" s="79"/>
      <c r="L20" s="79"/>
      <c r="M20" s="80"/>
      <c r="O20" s="192"/>
    </row>
    <row r="21" spans="1:15" s="5" customFormat="1" x14ac:dyDescent="0.35">
      <c r="A21" s="102" t="s">
        <v>82</v>
      </c>
      <c r="D21" s="103"/>
      <c r="F21" s="104">
        <f>D23</f>
        <v>0</v>
      </c>
      <c r="H21" s="104">
        <f>F23</f>
        <v>0</v>
      </c>
      <c r="I21" s="104">
        <f>IF($H$2="current budget",0,F23)</f>
        <v>0</v>
      </c>
      <c r="K21" s="105">
        <f>IF(H2="Projected yr end", I23,H23)</f>
        <v>0</v>
      </c>
      <c r="M21" s="104">
        <f>K23</f>
        <v>0</v>
      </c>
      <c r="O21" s="185"/>
    </row>
    <row r="22" spans="1:15" s="5" customFormat="1" ht="15" thickBot="1" x14ac:dyDescent="0.4">
      <c r="A22" s="102" t="s">
        <v>83</v>
      </c>
      <c r="D22" s="33">
        <f>D10-D18</f>
        <v>0</v>
      </c>
      <c r="F22" s="33">
        <f>F10-F18</f>
        <v>0</v>
      </c>
      <c r="H22" s="33">
        <f>H10-H18</f>
        <v>0</v>
      </c>
      <c r="I22" s="33">
        <f>I10-I18</f>
        <v>0</v>
      </c>
      <c r="K22" s="33">
        <f>K10-K18</f>
        <v>0</v>
      </c>
      <c r="M22" s="33">
        <f>M10-M18</f>
        <v>0</v>
      </c>
      <c r="O22" s="186"/>
    </row>
    <row r="23" spans="1:15" s="5" customFormat="1" ht="16" thickBot="1" x14ac:dyDescent="0.4">
      <c r="A23" s="106" t="s">
        <v>84</v>
      </c>
      <c r="B23" s="107"/>
      <c r="C23" s="108"/>
      <c r="D23" s="108">
        <f>SUM(D21:D22)</f>
        <v>0</v>
      </c>
      <c r="E23" s="108"/>
      <c r="F23" s="108">
        <f>SUM(F21:F22)</f>
        <v>0</v>
      </c>
      <c r="G23" s="108"/>
      <c r="H23" s="108">
        <f>SUM(H21:H22)</f>
        <v>0</v>
      </c>
      <c r="I23" s="108">
        <f>SUM(I21:I22)</f>
        <v>0</v>
      </c>
      <c r="J23" s="108"/>
      <c r="K23" s="108">
        <f>SUM(K21:K22)</f>
        <v>0</v>
      </c>
      <c r="L23" s="108"/>
      <c r="M23" s="109">
        <f>SUM(M21:M22)</f>
        <v>0</v>
      </c>
      <c r="O23" s="190"/>
    </row>
    <row r="24" spans="1:15" x14ac:dyDescent="0.35">
      <c r="A24" s="275"/>
      <c r="B24" s="275"/>
      <c r="C24" s="281"/>
      <c r="D24" s="280"/>
      <c r="E24" s="280"/>
      <c r="F24" s="278"/>
      <c r="G24" s="280"/>
      <c r="H24" s="280"/>
    </row>
    <row r="25" spans="1:15" x14ac:dyDescent="0.35">
      <c r="A25" s="276"/>
      <c r="B25" s="275"/>
      <c r="C25" s="281"/>
      <c r="D25" s="280"/>
      <c r="E25" s="281"/>
      <c r="F25" s="283"/>
      <c r="G25" s="281"/>
      <c r="H25" s="280"/>
    </row>
    <row r="26" spans="1:15" x14ac:dyDescent="0.35">
      <c r="A26" s="275"/>
      <c r="B26" s="275"/>
      <c r="C26" s="281"/>
      <c r="D26" s="280"/>
      <c r="E26" s="280"/>
      <c r="F26" s="283"/>
      <c r="G26" s="277"/>
      <c r="H26" s="280"/>
    </row>
    <row r="27" spans="1:15" x14ac:dyDescent="0.35">
      <c r="A27" s="275"/>
      <c r="B27" s="275"/>
      <c r="C27" s="281"/>
      <c r="D27" s="280"/>
      <c r="E27" s="280"/>
      <c r="F27" s="283"/>
      <c r="G27" s="277"/>
      <c r="H27" s="280"/>
    </row>
    <row r="28" spans="1:15" x14ac:dyDescent="0.35">
      <c r="A28" s="272"/>
      <c r="B28" s="271"/>
      <c r="C28" s="282"/>
      <c r="D28" s="280"/>
      <c r="E28" s="280"/>
      <c r="F28" s="283"/>
      <c r="G28" s="277"/>
      <c r="H28" s="280"/>
    </row>
    <row r="29" spans="1:15" x14ac:dyDescent="0.35">
      <c r="A29" s="275"/>
      <c r="B29" s="275"/>
      <c r="C29" s="279"/>
      <c r="D29" s="280"/>
      <c r="E29" s="280"/>
      <c r="F29" s="283"/>
      <c r="G29" s="279"/>
      <c r="H29" s="280"/>
    </row>
    <row r="30" spans="1:15" x14ac:dyDescent="0.35">
      <c r="A30" s="275"/>
      <c r="B30" s="275"/>
      <c r="C30" s="281"/>
      <c r="D30" s="280"/>
      <c r="E30" s="280"/>
      <c r="F30" s="283"/>
      <c r="G30" s="281"/>
      <c r="H30" s="280"/>
    </row>
    <row r="31" spans="1:15" x14ac:dyDescent="0.35">
      <c r="A31" s="275"/>
      <c r="B31" s="275"/>
      <c r="C31" s="281"/>
      <c r="D31" s="280"/>
      <c r="E31" s="280"/>
      <c r="F31" s="283"/>
      <c r="G31" s="281"/>
      <c r="H31" s="280"/>
    </row>
    <row r="32" spans="1:15" x14ac:dyDescent="0.35">
      <c r="A32" s="275"/>
      <c r="B32" s="275"/>
      <c r="C32" s="281"/>
      <c r="D32" s="280"/>
      <c r="E32" s="280"/>
      <c r="F32" s="283"/>
      <c r="G32" s="277"/>
      <c r="H32" s="280"/>
    </row>
    <row r="33" spans="7:7" x14ac:dyDescent="0.35">
      <c r="G33" s="274"/>
    </row>
    <row r="34" spans="7:7" x14ac:dyDescent="0.35">
      <c r="G34" s="274"/>
    </row>
    <row r="35" spans="7:7" x14ac:dyDescent="0.35">
      <c r="G35" s="274"/>
    </row>
    <row r="36" spans="7:7" x14ac:dyDescent="0.35">
      <c r="G36" s="274"/>
    </row>
    <row r="37" spans="7:7" x14ac:dyDescent="0.35">
      <c r="G37" s="274"/>
    </row>
    <row r="38" spans="7:7" x14ac:dyDescent="0.35">
      <c r="G38" s="274"/>
    </row>
    <row r="39" spans="7:7" x14ac:dyDescent="0.35">
      <c r="G39" s="274"/>
    </row>
    <row r="40" spans="7:7" x14ac:dyDescent="0.35">
      <c r="G40" s="274"/>
    </row>
    <row r="41" spans="7:7" x14ac:dyDescent="0.35">
      <c r="G41" s="274"/>
    </row>
    <row r="42" spans="7:7" x14ac:dyDescent="0.35">
      <c r="G42" s="274"/>
    </row>
    <row r="43" spans="7:7" x14ac:dyDescent="0.35">
      <c r="G43" s="274"/>
    </row>
    <row r="44" spans="7:7" x14ac:dyDescent="0.35">
      <c r="G44" s="274"/>
    </row>
    <row r="45" spans="7:7" x14ac:dyDescent="0.35">
      <c r="G45" s="274"/>
    </row>
    <row r="46" spans="7:7" x14ac:dyDescent="0.35">
      <c r="G46" s="274"/>
    </row>
    <row r="47" spans="7:7" x14ac:dyDescent="0.35">
      <c r="G47" s="274"/>
    </row>
    <row r="48" spans="7:7" x14ac:dyDescent="0.35">
      <c r="G48" s="274"/>
    </row>
    <row r="49" spans="7:7" x14ac:dyDescent="0.35">
      <c r="G49" s="274"/>
    </row>
    <row r="50" spans="7:7" x14ac:dyDescent="0.35">
      <c r="G50" s="274"/>
    </row>
    <row r="51" spans="7:7" x14ac:dyDescent="0.35">
      <c r="G51" s="274"/>
    </row>
    <row r="52" spans="7:7" x14ac:dyDescent="0.35">
      <c r="G52" s="274"/>
    </row>
    <row r="53" spans="7:7" x14ac:dyDescent="0.35">
      <c r="G53" s="274"/>
    </row>
    <row r="54" spans="7:7" x14ac:dyDescent="0.35">
      <c r="G54" s="274"/>
    </row>
    <row r="55" spans="7:7" x14ac:dyDescent="0.35">
      <c r="G55" s="274"/>
    </row>
    <row r="56" spans="7:7" x14ac:dyDescent="0.35">
      <c r="G56" s="274"/>
    </row>
    <row r="57" spans="7:7" x14ac:dyDescent="0.35">
      <c r="G57" s="274"/>
    </row>
    <row r="58" spans="7:7" x14ac:dyDescent="0.35">
      <c r="G58" s="274"/>
    </row>
    <row r="59" spans="7:7" x14ac:dyDescent="0.35">
      <c r="G59" s="274"/>
    </row>
    <row r="60" spans="7:7" x14ac:dyDescent="0.35">
      <c r="G60" s="274"/>
    </row>
    <row r="61" spans="7:7" x14ac:dyDescent="0.35">
      <c r="G61" s="274"/>
    </row>
    <row r="62" spans="7:7" x14ac:dyDescent="0.35">
      <c r="G62" s="274"/>
    </row>
    <row r="63" spans="7:7" x14ac:dyDescent="0.35">
      <c r="G63" s="274"/>
    </row>
    <row r="64" spans="7:7" x14ac:dyDescent="0.35">
      <c r="G64" s="274"/>
    </row>
    <row r="65" spans="7:7" x14ac:dyDescent="0.35">
      <c r="G65" s="274"/>
    </row>
    <row r="66" spans="7:7" x14ac:dyDescent="0.35">
      <c r="G66" s="274"/>
    </row>
    <row r="67" spans="7:7" x14ac:dyDescent="0.35">
      <c r="G67" s="274"/>
    </row>
    <row r="68" spans="7:7" x14ac:dyDescent="0.35">
      <c r="G68" s="274"/>
    </row>
  </sheetData>
  <sheetProtection algorithmName="SHA-512" hashValue="wbz75naBzvHgkyAseKZOPEyYBUZZ/KIflX4BlCeYyHzLYPIUT9/mrJPv6lmX4fp12V10TjR6FPdzhH8PMumHFA==" saltValue="mAcx11FYh2HLUf/NJ5gG3g==" spinCount="100000" sheet="1" objects="1" scenarios="1"/>
  <mergeCells count="9">
    <mergeCell ref="A10:B10"/>
    <mergeCell ref="A11:B11"/>
    <mergeCell ref="A20:B20"/>
    <mergeCell ref="G1:J1"/>
    <mergeCell ref="A3:B3"/>
    <mergeCell ref="D3:F3"/>
    <mergeCell ref="H2:I2"/>
    <mergeCell ref="A5:B5"/>
    <mergeCell ref="H4:I4"/>
  </mergeCells>
  <dataValidations count="1">
    <dataValidation type="list" allowBlank="1" showInputMessage="1" showErrorMessage="1" sqref="H2:I2" xr:uid="{B4A5CA58-77A2-40E4-9B5C-5AB9A55491B4}">
      <formula1>$Q$3:$Q$4</formula1>
    </dataValidation>
  </dataValidations>
  <pageMargins left="0.19685039370078741" right="0.19685039370078741" top="0.74803149606299213" bottom="0.74803149606299213" header="0.31496062992125984" footer="0.31496062992125984"/>
  <pageSetup paperSize="9" scale="75" orientation="landscape"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F7AFE7-D61E-46B0-B954-44DFBEA9836D}">
  <sheetPr>
    <pageSetUpPr fitToPage="1"/>
  </sheetPr>
  <dimension ref="A1:M40"/>
  <sheetViews>
    <sheetView workbookViewId="0">
      <selection activeCell="J12" sqref="J12"/>
    </sheetView>
  </sheetViews>
  <sheetFormatPr defaultColWidth="8.7265625" defaultRowHeight="14.5" x14ac:dyDescent="0.35"/>
  <cols>
    <col min="1" max="1" width="34.7265625" style="5" customWidth="1"/>
    <col min="2" max="9" width="14" style="5" customWidth="1"/>
    <col min="10" max="10" width="14.26953125" style="5" customWidth="1"/>
    <col min="11" max="12" width="11.7265625" style="5" hidden="1" customWidth="1"/>
    <col min="13" max="13" width="11.54296875" style="5" hidden="1" customWidth="1"/>
    <col min="14" max="16384" width="8.7265625" style="5"/>
  </cols>
  <sheetData>
    <row r="1" spans="1:10" ht="15.5" x14ac:dyDescent="0.35">
      <c r="A1" s="1" t="s">
        <v>236</v>
      </c>
      <c r="D1" s="4" t="s">
        <v>0</v>
      </c>
      <c r="E1" s="531" t="str">
        <f>'Three Year Plan'!H1</f>
        <v>HOLY TRINITY SUNNINGDALE</v>
      </c>
      <c r="F1" s="532"/>
      <c r="G1" s="533"/>
      <c r="H1" s="4" t="s">
        <v>1</v>
      </c>
      <c r="I1" s="245" t="str">
        <f>'Three Year Plan'!M1</f>
        <v>FAWB</v>
      </c>
    </row>
    <row r="2" spans="1:10" ht="15.5" x14ac:dyDescent="0.35">
      <c r="A2" s="1" t="s">
        <v>307</v>
      </c>
    </row>
    <row r="3" spans="1:10" x14ac:dyDescent="0.35">
      <c r="B3" s="246" t="s">
        <v>91</v>
      </c>
    </row>
    <row r="4" spans="1:10" x14ac:dyDescent="0.35">
      <c r="A4" s="126" t="s">
        <v>308</v>
      </c>
      <c r="B4" s="247">
        <f>'Three Year Plan'!H78</f>
        <v>-44128</v>
      </c>
    </row>
    <row r="6" spans="1:10" x14ac:dyDescent="0.35">
      <c r="A6" s="126" t="s">
        <v>142</v>
      </c>
      <c r="B6" s="248"/>
      <c r="C6" s="114" t="s">
        <v>235</v>
      </c>
      <c r="D6" s="114"/>
    </row>
    <row r="7" spans="1:10" x14ac:dyDescent="0.35">
      <c r="A7" s="126" t="s">
        <v>143</v>
      </c>
      <c r="B7" s="248"/>
      <c r="C7" s="114" t="s">
        <v>144</v>
      </c>
      <c r="D7" s="114"/>
    </row>
    <row r="9" spans="1:10" ht="15" thickBot="1" x14ac:dyDescent="0.4">
      <c r="A9" s="126" t="s">
        <v>308</v>
      </c>
      <c r="B9" s="249">
        <f>SUM(B6:B8)</f>
        <v>0</v>
      </c>
      <c r="C9" s="343" t="s">
        <v>232</v>
      </c>
    </row>
    <row r="10" spans="1:10" x14ac:dyDescent="0.35">
      <c r="B10" s="250" t="str">
        <f>IF(B9=B4,"","ERROR")</f>
        <v>ERROR</v>
      </c>
    </row>
    <row r="11" spans="1:10" ht="15" thickBot="1" x14ac:dyDescent="0.4">
      <c r="E11" s="534" t="s">
        <v>309</v>
      </c>
      <c r="F11" s="534"/>
      <c r="G11" s="534"/>
      <c r="H11" s="534"/>
      <c r="I11" s="534"/>
    </row>
    <row r="12" spans="1:10" x14ac:dyDescent="0.35">
      <c r="A12" s="251" t="s">
        <v>145</v>
      </c>
      <c r="B12" s="252" t="s">
        <v>310</v>
      </c>
      <c r="C12" s="535" t="s">
        <v>146</v>
      </c>
      <c r="D12" s="537" t="s">
        <v>147</v>
      </c>
      <c r="E12" s="253" t="s">
        <v>148</v>
      </c>
      <c r="F12" s="253" t="s">
        <v>149</v>
      </c>
      <c r="G12" s="253" t="s">
        <v>150</v>
      </c>
      <c r="H12" s="253" t="s">
        <v>150</v>
      </c>
      <c r="I12" s="253" t="s">
        <v>150</v>
      </c>
      <c r="J12" s="254" t="s">
        <v>311</v>
      </c>
    </row>
    <row r="13" spans="1:10" ht="15" thickBot="1" x14ac:dyDescent="0.4">
      <c r="A13" s="255"/>
      <c r="B13" s="256" t="s">
        <v>91</v>
      </c>
      <c r="C13" s="536"/>
      <c r="D13" s="538"/>
      <c r="E13" s="256" t="s">
        <v>91</v>
      </c>
      <c r="F13" s="256" t="s">
        <v>91</v>
      </c>
      <c r="G13" s="256" t="s">
        <v>91</v>
      </c>
      <c r="H13" s="256" t="s">
        <v>91</v>
      </c>
      <c r="I13" s="256" t="s">
        <v>91</v>
      </c>
      <c r="J13" s="257" t="s">
        <v>91</v>
      </c>
    </row>
    <row r="14" spans="1:10" x14ac:dyDescent="0.35">
      <c r="A14" s="258" t="s">
        <v>151</v>
      </c>
      <c r="B14" s="103"/>
      <c r="C14" s="103"/>
      <c r="D14" s="103"/>
      <c r="E14" s="103"/>
      <c r="F14" s="103"/>
      <c r="G14" s="103"/>
      <c r="H14" s="103"/>
      <c r="I14" s="103"/>
      <c r="J14" s="259">
        <f>B14-SUM(E14:I14)</f>
        <v>0</v>
      </c>
    </row>
    <row r="15" spans="1:10" x14ac:dyDescent="0.35">
      <c r="A15" s="260" t="s">
        <v>152</v>
      </c>
      <c r="B15" s="261"/>
      <c r="C15" s="261"/>
      <c r="D15" s="261"/>
      <c r="E15" s="261"/>
      <c r="F15" s="261"/>
      <c r="G15" s="261"/>
      <c r="H15" s="261"/>
      <c r="I15" s="261"/>
      <c r="J15" s="262">
        <f t="shared" ref="J15:J30" si="0">B15-SUM(E15:I15)</f>
        <v>0</v>
      </c>
    </row>
    <row r="16" spans="1:10" x14ac:dyDescent="0.35">
      <c r="A16" s="260" t="s">
        <v>153</v>
      </c>
      <c r="B16" s="261"/>
      <c r="C16" s="261"/>
      <c r="D16" s="261"/>
      <c r="E16" s="261"/>
      <c r="F16" s="261"/>
      <c r="G16" s="261"/>
      <c r="H16" s="261"/>
      <c r="I16" s="261"/>
      <c r="J16" s="262">
        <f t="shared" si="0"/>
        <v>0</v>
      </c>
    </row>
    <row r="17" spans="1:10" x14ac:dyDescent="0.35">
      <c r="A17" s="260"/>
      <c r="B17" s="261"/>
      <c r="C17" s="261"/>
      <c r="D17" s="261"/>
      <c r="E17" s="261"/>
      <c r="F17" s="261"/>
      <c r="G17" s="261"/>
      <c r="H17" s="261"/>
      <c r="I17" s="261"/>
      <c r="J17" s="262">
        <f t="shared" si="0"/>
        <v>0</v>
      </c>
    </row>
    <row r="18" spans="1:10" x14ac:dyDescent="0.35">
      <c r="A18" s="260"/>
      <c r="B18" s="261"/>
      <c r="C18" s="261"/>
      <c r="D18" s="261"/>
      <c r="E18" s="261"/>
      <c r="F18" s="261"/>
      <c r="G18" s="261"/>
      <c r="H18" s="261"/>
      <c r="I18" s="261"/>
      <c r="J18" s="262">
        <f t="shared" si="0"/>
        <v>0</v>
      </c>
    </row>
    <row r="19" spans="1:10" x14ac:dyDescent="0.35">
      <c r="A19" s="263"/>
      <c r="B19" s="261"/>
      <c r="C19" s="261"/>
      <c r="D19" s="261"/>
      <c r="E19" s="261"/>
      <c r="F19" s="261"/>
      <c r="G19" s="261"/>
      <c r="H19" s="261"/>
      <c r="I19" s="261"/>
      <c r="J19" s="262">
        <f t="shared" si="0"/>
        <v>0</v>
      </c>
    </row>
    <row r="20" spans="1:10" x14ac:dyDescent="0.35">
      <c r="A20" s="263"/>
      <c r="B20" s="261"/>
      <c r="C20" s="261"/>
      <c r="D20" s="261"/>
      <c r="E20" s="261"/>
      <c r="F20" s="261"/>
      <c r="G20" s="261"/>
      <c r="H20" s="261"/>
      <c r="I20" s="261"/>
      <c r="J20" s="262">
        <f t="shared" si="0"/>
        <v>0</v>
      </c>
    </row>
    <row r="21" spans="1:10" x14ac:dyDescent="0.35">
      <c r="A21" s="263"/>
      <c r="B21" s="261"/>
      <c r="C21" s="261"/>
      <c r="D21" s="261"/>
      <c r="E21" s="261"/>
      <c r="F21" s="261"/>
      <c r="G21" s="261"/>
      <c r="H21" s="261"/>
      <c r="I21" s="261"/>
      <c r="J21" s="262">
        <f t="shared" si="0"/>
        <v>0</v>
      </c>
    </row>
    <row r="22" spans="1:10" x14ac:dyDescent="0.35">
      <c r="A22" s="263"/>
      <c r="B22" s="261"/>
      <c r="C22" s="261"/>
      <c r="D22" s="261"/>
      <c r="E22" s="261"/>
      <c r="F22" s="261"/>
      <c r="G22" s="261"/>
      <c r="H22" s="261"/>
      <c r="I22" s="261"/>
      <c r="J22" s="262">
        <f t="shared" si="0"/>
        <v>0</v>
      </c>
    </row>
    <row r="23" spans="1:10" x14ac:dyDescent="0.35">
      <c r="A23" s="263"/>
      <c r="B23" s="261"/>
      <c r="C23" s="261"/>
      <c r="D23" s="261"/>
      <c r="E23" s="261"/>
      <c r="F23" s="261"/>
      <c r="G23" s="261"/>
      <c r="H23" s="261"/>
      <c r="I23" s="261"/>
      <c r="J23" s="262">
        <f t="shared" si="0"/>
        <v>0</v>
      </c>
    </row>
    <row r="24" spans="1:10" x14ac:dyDescent="0.35">
      <c r="A24" s="263"/>
      <c r="B24" s="261"/>
      <c r="C24" s="261"/>
      <c r="D24" s="261"/>
      <c r="E24" s="261"/>
      <c r="F24" s="261"/>
      <c r="G24" s="261"/>
      <c r="H24" s="261"/>
      <c r="I24" s="261"/>
      <c r="J24" s="262">
        <f t="shared" si="0"/>
        <v>0</v>
      </c>
    </row>
    <row r="25" spans="1:10" x14ac:dyDescent="0.35">
      <c r="A25" s="263"/>
      <c r="B25" s="261"/>
      <c r="C25" s="261"/>
      <c r="D25" s="261"/>
      <c r="E25" s="261"/>
      <c r="F25" s="261"/>
      <c r="G25" s="261"/>
      <c r="H25" s="261"/>
      <c r="I25" s="261"/>
      <c r="J25" s="262">
        <f t="shared" si="0"/>
        <v>0</v>
      </c>
    </row>
    <row r="26" spans="1:10" x14ac:dyDescent="0.35">
      <c r="A26" s="263"/>
      <c r="B26" s="261"/>
      <c r="C26" s="261"/>
      <c r="D26" s="261"/>
      <c r="E26" s="261"/>
      <c r="F26" s="261"/>
      <c r="G26" s="261"/>
      <c r="H26" s="261"/>
      <c r="I26" s="261"/>
      <c r="J26" s="262">
        <f t="shared" si="0"/>
        <v>0</v>
      </c>
    </row>
    <row r="27" spans="1:10" x14ac:dyDescent="0.35">
      <c r="A27" s="263"/>
      <c r="B27" s="261"/>
      <c r="C27" s="261"/>
      <c r="D27" s="261"/>
      <c r="E27" s="261"/>
      <c r="F27" s="261"/>
      <c r="G27" s="261"/>
      <c r="H27" s="261"/>
      <c r="I27" s="261"/>
      <c r="J27" s="262">
        <f t="shared" si="0"/>
        <v>0</v>
      </c>
    </row>
    <row r="28" spans="1:10" x14ac:dyDescent="0.35">
      <c r="A28" s="263"/>
      <c r="B28" s="261"/>
      <c r="C28" s="261"/>
      <c r="D28" s="261"/>
      <c r="E28" s="261"/>
      <c r="F28" s="261"/>
      <c r="G28" s="261"/>
      <c r="H28" s="261"/>
      <c r="I28" s="261"/>
      <c r="J28" s="262">
        <f t="shared" si="0"/>
        <v>0</v>
      </c>
    </row>
    <row r="29" spans="1:10" x14ac:dyDescent="0.35">
      <c r="A29" s="263"/>
      <c r="B29" s="261"/>
      <c r="C29" s="261"/>
      <c r="D29" s="261"/>
      <c r="E29" s="261"/>
      <c r="F29" s="261"/>
      <c r="G29" s="261"/>
      <c r="H29" s="261"/>
      <c r="I29" s="261"/>
      <c r="J29" s="262">
        <f t="shared" si="0"/>
        <v>0</v>
      </c>
    </row>
    <row r="30" spans="1:10" x14ac:dyDescent="0.35">
      <c r="A30" s="263"/>
      <c r="B30" s="261"/>
      <c r="C30" s="261"/>
      <c r="D30" s="261"/>
      <c r="E30" s="261"/>
      <c r="F30" s="261"/>
      <c r="G30" s="261"/>
      <c r="H30" s="261"/>
      <c r="I30" s="261"/>
      <c r="J30" s="262">
        <f t="shared" si="0"/>
        <v>0</v>
      </c>
    </row>
    <row r="31" spans="1:10" x14ac:dyDescent="0.35">
      <c r="A31" s="264"/>
      <c r="B31" s="265"/>
      <c r="C31" s="265"/>
      <c r="D31" s="265"/>
      <c r="E31" s="265"/>
      <c r="F31" s="265"/>
      <c r="G31" s="265"/>
      <c r="H31" s="265"/>
      <c r="I31" s="265"/>
      <c r="J31" s="266"/>
    </row>
    <row r="32" spans="1:10" ht="15" thickBot="1" x14ac:dyDescent="0.4">
      <c r="A32" s="267"/>
      <c r="B32" s="268">
        <f>SUM(B14:B30)</f>
        <v>0</v>
      </c>
      <c r="C32" s="269"/>
      <c r="D32" s="269"/>
      <c r="E32" s="269"/>
      <c r="F32" s="269"/>
      <c r="G32" s="269"/>
      <c r="H32" s="269"/>
      <c r="I32" s="269"/>
      <c r="J32" s="270">
        <f>SUM(J14:J30)</f>
        <v>0</v>
      </c>
    </row>
    <row r="33" spans="1:9" x14ac:dyDescent="0.35">
      <c r="B33" s="250" t="str">
        <f>IF(B32=B7,"","ERROR")</f>
        <v/>
      </c>
    </row>
    <row r="34" spans="1:9" ht="18" customHeight="1" x14ac:dyDescent="0.35">
      <c r="A34" s="529" t="s">
        <v>154</v>
      </c>
      <c r="B34" s="529"/>
      <c r="C34" s="529"/>
      <c r="D34" s="529"/>
      <c r="E34" s="529"/>
      <c r="F34" s="529"/>
      <c r="G34" s="529"/>
      <c r="H34" s="529"/>
      <c r="I34" s="529"/>
    </row>
    <row r="35" spans="1:9" ht="18" customHeight="1" x14ac:dyDescent="0.35">
      <c r="A35" s="529" t="s">
        <v>155</v>
      </c>
      <c r="B35" s="529"/>
      <c r="C35" s="529"/>
      <c r="D35" s="529"/>
      <c r="E35" s="529"/>
      <c r="F35" s="529"/>
      <c r="G35" s="529"/>
      <c r="H35" s="529"/>
      <c r="I35" s="529"/>
    </row>
    <row r="36" spans="1:9" ht="18" customHeight="1" x14ac:dyDescent="0.35">
      <c r="A36" s="529" t="s">
        <v>156</v>
      </c>
      <c r="B36" s="529"/>
      <c r="C36" s="529"/>
      <c r="D36" s="529"/>
      <c r="E36" s="529"/>
      <c r="F36" s="529"/>
      <c r="G36" s="529"/>
      <c r="H36" s="529"/>
      <c r="I36" s="529"/>
    </row>
    <row r="37" spans="1:9" ht="19.149999999999999" customHeight="1" x14ac:dyDescent="0.35">
      <c r="A37" s="530" t="s">
        <v>157</v>
      </c>
      <c r="B37" s="530"/>
      <c r="C37" s="530"/>
      <c r="D37" s="530"/>
      <c r="E37" s="530"/>
      <c r="F37" s="530"/>
      <c r="G37" s="530"/>
      <c r="H37" s="530"/>
      <c r="I37" s="530"/>
    </row>
    <row r="38" spans="1:9" ht="28.5" customHeight="1" x14ac:dyDescent="0.35">
      <c r="A38" s="530" t="s">
        <v>158</v>
      </c>
      <c r="B38" s="530"/>
      <c r="C38" s="530"/>
      <c r="D38" s="530"/>
      <c r="E38" s="530"/>
      <c r="F38" s="530"/>
      <c r="G38" s="530"/>
      <c r="H38" s="530"/>
      <c r="I38" s="530"/>
    </row>
    <row r="39" spans="1:9" ht="18" customHeight="1" x14ac:dyDescent="0.35">
      <c r="A39" s="530" t="s">
        <v>159</v>
      </c>
      <c r="B39" s="530"/>
      <c r="C39" s="530"/>
      <c r="D39" s="530"/>
      <c r="E39" s="530"/>
      <c r="F39" s="530"/>
      <c r="G39" s="530"/>
      <c r="H39" s="530"/>
      <c r="I39" s="530"/>
    </row>
    <row r="40" spans="1:9" ht="18" customHeight="1" x14ac:dyDescent="0.35">
      <c r="A40" s="530" t="s">
        <v>160</v>
      </c>
      <c r="B40" s="530"/>
      <c r="C40" s="530"/>
      <c r="D40" s="530"/>
      <c r="E40" s="530"/>
      <c r="F40" s="530"/>
      <c r="G40" s="530"/>
      <c r="H40" s="530"/>
      <c r="I40" s="530"/>
    </row>
  </sheetData>
  <mergeCells count="11">
    <mergeCell ref="A35:I35"/>
    <mergeCell ref="E1:G1"/>
    <mergeCell ref="E11:I11"/>
    <mergeCell ref="C12:C13"/>
    <mergeCell ref="D12:D13"/>
    <mergeCell ref="A34:I34"/>
    <mergeCell ref="A36:I36"/>
    <mergeCell ref="A37:I37"/>
    <mergeCell ref="A38:I38"/>
    <mergeCell ref="A39:I39"/>
    <mergeCell ref="A40:I40"/>
  </mergeCells>
  <pageMargins left="0.7" right="0.7" top="0.75" bottom="0.75" header="0.3" footer="0.3"/>
  <pageSetup paperSize="9" scale="78" orientation="landscape"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1A7A8E-A0D8-40D9-B9FA-58EDA801B8D8}">
  <sheetPr>
    <pageSetUpPr fitToPage="1"/>
  </sheetPr>
  <dimension ref="A1:R66"/>
  <sheetViews>
    <sheetView workbookViewId="0">
      <pane xSplit="3" ySplit="4" topLeftCell="D5" activePane="bottomRight" state="frozen"/>
      <selection pane="topRight" activeCell="D1" sqref="D1"/>
      <selection pane="bottomLeft" activeCell="A5" sqref="A5"/>
      <selection pane="bottomRight"/>
    </sheetView>
  </sheetViews>
  <sheetFormatPr defaultRowHeight="14.5" x14ac:dyDescent="0.35"/>
  <cols>
    <col min="1" max="1" width="6.26953125" customWidth="1"/>
    <col min="2" max="2" width="31.26953125" customWidth="1"/>
    <col min="3" max="3" width="7.26953125" hidden="1" customWidth="1"/>
    <col min="4" max="4" width="13.453125" customWidth="1"/>
    <col min="5" max="5" width="0.7265625" customWidth="1"/>
    <col min="6" max="6" width="13.453125" style="273" customWidth="1"/>
    <col min="7" max="7" width="2.54296875" customWidth="1"/>
    <col min="8" max="8" width="14.453125" customWidth="1"/>
    <col min="9" max="9" width="2.54296875" customWidth="1"/>
    <col min="10" max="10" width="14.26953125" customWidth="1"/>
    <col min="11" max="11" width="2.54296875" customWidth="1"/>
    <col min="12" max="12" width="14.26953125" customWidth="1"/>
    <col min="13" max="13" width="2.26953125" customWidth="1"/>
    <col min="14" max="16" width="33.26953125" customWidth="1"/>
    <col min="18" max="18" width="0" hidden="1" customWidth="1"/>
  </cols>
  <sheetData>
    <row r="1" spans="1:18" s="3" customFormat="1" ht="15.5" x14ac:dyDescent="0.35">
      <c r="A1" s="244" t="s">
        <v>312</v>
      </c>
      <c r="B1" s="2"/>
      <c r="F1" s="4" t="s">
        <v>0</v>
      </c>
      <c r="G1" s="524" t="str">
        <f>'Three Year Plan'!H1</f>
        <v>HOLY TRINITY SUNNINGDALE</v>
      </c>
      <c r="H1" s="525"/>
      <c r="I1" s="526"/>
      <c r="J1" s="4" t="s">
        <v>1</v>
      </c>
      <c r="K1" s="320"/>
      <c r="L1" s="321"/>
      <c r="N1" s="180"/>
      <c r="O1" s="180"/>
      <c r="P1" s="180"/>
    </row>
    <row r="2" spans="1:18" s="324" customFormat="1" ht="15.5" x14ac:dyDescent="0.35">
      <c r="A2" s="322"/>
      <c r="B2" s="323"/>
      <c r="F2" s="325"/>
      <c r="G2" s="330"/>
      <c r="H2" s="326"/>
      <c r="I2" s="330"/>
      <c r="J2" s="325"/>
      <c r="K2" s="331"/>
      <c r="L2" s="332"/>
      <c r="N2" s="333"/>
      <c r="O2" s="333"/>
      <c r="P2" s="333"/>
    </row>
    <row r="3" spans="1:18" s="13" customFormat="1" ht="26.65" customHeight="1" x14ac:dyDescent="0.25">
      <c r="A3" s="517" t="s">
        <v>3</v>
      </c>
      <c r="B3" s="517"/>
      <c r="C3" s="6" t="s">
        <v>4</v>
      </c>
      <c r="D3" s="518" t="s">
        <v>106</v>
      </c>
      <c r="E3" s="519"/>
      <c r="F3" s="520"/>
      <c r="G3" s="7"/>
      <c r="H3" s="8" t="s">
        <v>5</v>
      </c>
      <c r="I3" s="9"/>
      <c r="J3" s="10" t="s">
        <v>267</v>
      </c>
      <c r="K3" s="11"/>
      <c r="L3" s="10" t="s">
        <v>268</v>
      </c>
      <c r="M3" s="12"/>
      <c r="N3" s="182" t="s">
        <v>229</v>
      </c>
      <c r="O3" s="182" t="s">
        <v>230</v>
      </c>
      <c r="P3" s="182" t="s">
        <v>231</v>
      </c>
      <c r="R3" s="13" t="s">
        <v>2</v>
      </c>
    </row>
    <row r="4" spans="1:18" s="14" customFormat="1" ht="17.25" customHeight="1" thickBot="1" x14ac:dyDescent="0.4">
      <c r="B4" s="15"/>
      <c r="C4" s="16"/>
      <c r="D4" s="17" t="str">
        <f>'Three Year Plan'!D4</f>
        <v>2024/25</v>
      </c>
      <c r="E4" s="16"/>
      <c r="F4" s="17" t="str">
        <f>'Three Year Plan'!F4</f>
        <v>2025/26</v>
      </c>
      <c r="G4" s="16"/>
      <c r="H4" s="334" t="str" cm="1">
        <f t="array" ref="H4:I4">'Three Year Plan'!H4:I4</f>
        <v>2026/27</v>
      </c>
      <c r="I4" s="9">
        <v>0</v>
      </c>
      <c r="J4" s="18" t="str">
        <f>'Three Year Plan'!K4</f>
        <v>2027/28</v>
      </c>
      <c r="K4" s="11"/>
      <c r="L4" s="18" t="str">
        <f>'Three Year Plan'!M4</f>
        <v>2028/29</v>
      </c>
      <c r="M4" s="19"/>
      <c r="N4" s="183"/>
      <c r="O4" s="183"/>
      <c r="P4" s="183"/>
      <c r="R4" s="14" t="s">
        <v>90</v>
      </c>
    </row>
    <row r="5" spans="1:18" s="5" customFormat="1" ht="16" thickBot="1" x14ac:dyDescent="0.4">
      <c r="A5" s="505" t="s">
        <v>216</v>
      </c>
      <c r="B5" s="506"/>
      <c r="C5" s="30"/>
      <c r="D5" s="30"/>
      <c r="E5" s="30"/>
      <c r="F5" s="30"/>
      <c r="G5" s="30"/>
      <c r="H5" s="30"/>
      <c r="I5" s="30"/>
      <c r="J5" s="30"/>
      <c r="K5" s="30"/>
      <c r="L5" s="32"/>
      <c r="N5" s="190"/>
      <c r="O5" s="190"/>
      <c r="P5" s="190"/>
    </row>
    <row r="6" spans="1:18" s="13" customFormat="1" ht="13.5" customHeight="1" x14ac:dyDescent="0.25">
      <c r="A6" s="289" t="s">
        <v>213</v>
      </c>
      <c r="B6" s="289" t="s">
        <v>216</v>
      </c>
      <c r="C6" s="40"/>
      <c r="D6" s="55"/>
      <c r="E6" s="40"/>
      <c r="F6" s="55"/>
      <c r="G6" s="40"/>
      <c r="H6" s="56"/>
      <c r="I6" s="50"/>
      <c r="J6" s="56"/>
      <c r="K6" s="40"/>
      <c r="L6" s="56"/>
      <c r="N6" s="184"/>
      <c r="O6" s="184"/>
      <c r="P6" s="184"/>
    </row>
    <row r="7" spans="1:18" s="13" customFormat="1" ht="13.5" customHeight="1" x14ac:dyDescent="0.25">
      <c r="A7" s="289" t="s">
        <v>214</v>
      </c>
      <c r="B7" s="289" t="s">
        <v>217</v>
      </c>
      <c r="C7" s="40"/>
      <c r="D7" s="55"/>
      <c r="E7" s="40"/>
      <c r="F7" s="55"/>
      <c r="G7" s="40"/>
      <c r="H7" s="56"/>
      <c r="I7" s="50"/>
      <c r="J7" s="56"/>
      <c r="K7" s="40"/>
      <c r="L7" s="56"/>
      <c r="N7" s="184"/>
      <c r="O7" s="184"/>
      <c r="P7" s="184"/>
    </row>
    <row r="8" spans="1:18" s="13" customFormat="1" ht="13.5" customHeight="1" thickBot="1" x14ac:dyDescent="0.3">
      <c r="A8" s="289" t="s">
        <v>215</v>
      </c>
      <c r="B8" s="289" t="s">
        <v>218</v>
      </c>
      <c r="C8" s="40"/>
      <c r="D8" s="55">
        <f>'Three Year Plan'!D69</f>
        <v>0</v>
      </c>
      <c r="E8" s="40"/>
      <c r="F8" s="55">
        <f>'Three Year Plan'!F69</f>
        <v>0</v>
      </c>
      <c r="G8" s="40"/>
      <c r="H8" s="342">
        <f>'Three Year Plan'!H69</f>
        <v>0</v>
      </c>
      <c r="I8" s="50"/>
      <c r="J8" s="342">
        <f>'Three Year Plan'!K69</f>
        <v>0</v>
      </c>
      <c r="K8" s="40"/>
      <c r="L8" s="342">
        <f>'Three Year Plan'!M69</f>
        <v>0</v>
      </c>
      <c r="N8" s="184"/>
      <c r="O8" s="184"/>
      <c r="P8" s="184"/>
    </row>
    <row r="9" spans="1:18" s="13" customFormat="1" ht="16.149999999999999" customHeight="1" thickBot="1" x14ac:dyDescent="0.3">
      <c r="A9" s="505"/>
      <c r="B9" s="506"/>
      <c r="C9" s="75"/>
      <c r="D9" s="76">
        <f>SUM(D6:D8)</f>
        <v>0</v>
      </c>
      <c r="E9" s="76">
        <f>SUM(E6:E8)</f>
        <v>0</v>
      </c>
      <c r="F9" s="76">
        <f>SUM(F6:F8)</f>
        <v>0</v>
      </c>
      <c r="G9" s="75"/>
      <c r="H9" s="76">
        <f>SUM(H6:H8)</f>
        <v>0</v>
      </c>
      <c r="I9" s="76"/>
      <c r="J9" s="76">
        <f>SUM(J6:J8)</f>
        <v>0</v>
      </c>
      <c r="K9" s="76"/>
      <c r="L9" s="76">
        <f>SUM(L6:L8)</f>
        <v>0</v>
      </c>
      <c r="N9" s="192"/>
      <c r="O9" s="192"/>
      <c r="P9" s="192"/>
    </row>
    <row r="10" spans="1:18" s="340" customFormat="1" ht="16.149999999999999" customHeight="1" thickBot="1" x14ac:dyDescent="0.3">
      <c r="A10" s="335"/>
      <c r="B10" s="336"/>
      <c r="C10" s="337"/>
      <c r="D10" s="338"/>
      <c r="E10" s="338"/>
      <c r="F10" s="338"/>
      <c r="G10" s="337"/>
      <c r="H10" s="338"/>
      <c r="I10" s="339"/>
      <c r="J10" s="339"/>
      <c r="K10" s="339"/>
      <c r="L10" s="339"/>
      <c r="N10" s="341"/>
      <c r="O10" s="341"/>
      <c r="P10" s="341"/>
    </row>
    <row r="11" spans="1:18" s="13" customFormat="1" ht="16.149999999999999" customHeight="1" thickBot="1" x14ac:dyDescent="0.4">
      <c r="A11" s="539" t="s">
        <v>226</v>
      </c>
      <c r="B11" s="506"/>
      <c r="C11" s="30"/>
      <c r="D11" s="285"/>
      <c r="E11" s="286"/>
      <c r="F11" s="285"/>
      <c r="G11" s="30"/>
      <c r="H11" s="285"/>
      <c r="I11" s="79"/>
      <c r="J11" s="79"/>
      <c r="K11" s="79"/>
      <c r="L11" s="80"/>
      <c r="N11" s="193"/>
      <c r="O11" s="193"/>
      <c r="P11" s="193"/>
    </row>
    <row r="12" spans="1:18" s="13" customFormat="1" ht="13.5" customHeight="1" x14ac:dyDescent="0.25">
      <c r="A12" s="288" t="s">
        <v>219</v>
      </c>
      <c r="B12" s="46" t="s">
        <v>228</v>
      </c>
      <c r="C12" s="40"/>
      <c r="D12" s="48"/>
      <c r="E12" s="51"/>
      <c r="F12" s="48"/>
      <c r="G12" s="284"/>
      <c r="H12" s="45"/>
      <c r="I12" s="83"/>
      <c r="J12" s="86"/>
      <c r="K12" s="84"/>
      <c r="L12" s="45"/>
      <c r="N12" s="184"/>
      <c r="O12" s="184"/>
      <c r="P12" s="184"/>
    </row>
    <row r="13" spans="1:18" s="13" customFormat="1" ht="13.5" customHeight="1" x14ac:dyDescent="0.25">
      <c r="A13" s="288" t="s">
        <v>220</v>
      </c>
      <c r="B13" s="46" t="s">
        <v>223</v>
      </c>
      <c r="C13" s="40"/>
      <c r="D13" s="48"/>
      <c r="E13" s="51"/>
      <c r="F13" s="48"/>
      <c r="G13" s="284"/>
      <c r="H13" s="45"/>
      <c r="I13" s="83"/>
      <c r="J13" s="86"/>
      <c r="K13" s="84"/>
      <c r="L13" s="45"/>
      <c r="N13" s="184"/>
      <c r="O13" s="184"/>
      <c r="P13" s="184"/>
    </row>
    <row r="14" spans="1:18" s="13" customFormat="1" ht="13.5" customHeight="1" x14ac:dyDescent="0.25">
      <c r="A14" s="288" t="s">
        <v>221</v>
      </c>
      <c r="B14" s="46" t="s">
        <v>224</v>
      </c>
      <c r="C14" s="40"/>
      <c r="D14" s="48"/>
      <c r="E14" s="51"/>
      <c r="F14" s="48"/>
      <c r="G14" s="284"/>
      <c r="H14" s="45"/>
      <c r="I14" s="83"/>
      <c r="J14" s="86"/>
      <c r="K14" s="84"/>
      <c r="L14" s="45"/>
      <c r="N14" s="184"/>
      <c r="O14" s="184"/>
      <c r="P14" s="184"/>
    </row>
    <row r="15" spans="1:18" s="13" customFormat="1" ht="13.5" customHeight="1" thickBot="1" x14ac:dyDescent="0.3">
      <c r="A15" s="288" t="s">
        <v>222</v>
      </c>
      <c r="B15" s="46" t="s">
        <v>225</v>
      </c>
      <c r="C15" s="40"/>
      <c r="D15" s="287"/>
      <c r="E15" s="44"/>
      <c r="F15" s="287"/>
      <c r="G15" s="44"/>
      <c r="H15" s="92"/>
      <c r="I15" s="83"/>
      <c r="J15" s="86"/>
      <c r="K15" s="84"/>
      <c r="L15" s="45"/>
      <c r="N15" s="184"/>
      <c r="O15" s="184"/>
      <c r="P15" s="184"/>
    </row>
    <row r="16" spans="1:18" s="13" customFormat="1" ht="16.149999999999999" customHeight="1" thickBot="1" x14ac:dyDescent="0.4">
      <c r="A16" s="96"/>
      <c r="B16" s="97"/>
      <c r="C16" s="79"/>
      <c r="D16" s="98">
        <f>SUM(D12:D15)</f>
        <v>0</v>
      </c>
      <c r="E16" s="79"/>
      <c r="F16" s="98">
        <f>SUM(F12:F15)</f>
        <v>0</v>
      </c>
      <c r="G16" s="79"/>
      <c r="H16" s="98">
        <f>SUM(H12:H15)</f>
        <v>0</v>
      </c>
      <c r="I16" s="98"/>
      <c r="J16" s="98">
        <f>SUM(J12:J15)</f>
        <v>0</v>
      </c>
      <c r="K16" s="98"/>
      <c r="L16" s="98">
        <f>SUM(L12:L15)</f>
        <v>0</v>
      </c>
      <c r="N16" s="192"/>
      <c r="O16" s="192"/>
      <c r="P16" s="192"/>
    </row>
    <row r="17" spans="1:16" ht="15" thickBot="1" x14ac:dyDescent="0.4">
      <c r="A17" s="275"/>
      <c r="B17" s="275"/>
      <c r="C17" s="281"/>
      <c r="D17" s="280"/>
      <c r="E17" s="281"/>
      <c r="F17" s="278"/>
      <c r="G17" s="281"/>
      <c r="H17" s="280"/>
    </row>
    <row r="18" spans="1:16" s="13" customFormat="1" ht="16.149999999999999" customHeight="1" thickBot="1" x14ac:dyDescent="0.4">
      <c r="A18" s="505" t="s">
        <v>81</v>
      </c>
      <c r="B18" s="506"/>
      <c r="C18" s="30"/>
      <c r="D18" s="79"/>
      <c r="E18" s="30"/>
      <c r="F18" s="79"/>
      <c r="G18" s="30"/>
      <c r="H18" s="79"/>
      <c r="I18" s="79"/>
      <c r="J18" s="79"/>
      <c r="K18" s="79"/>
      <c r="L18" s="80"/>
      <c r="N18" s="192"/>
      <c r="O18" s="192"/>
      <c r="P18" s="192"/>
    </row>
    <row r="19" spans="1:16" s="5" customFormat="1" x14ac:dyDescent="0.35">
      <c r="A19" s="102" t="s">
        <v>82</v>
      </c>
      <c r="D19" s="103"/>
      <c r="F19" s="104">
        <f>D21</f>
        <v>0</v>
      </c>
      <c r="H19" s="104">
        <f>F21</f>
        <v>0</v>
      </c>
      <c r="J19" s="104">
        <f>H21</f>
        <v>0</v>
      </c>
      <c r="L19" s="104">
        <f>J21</f>
        <v>0</v>
      </c>
      <c r="N19" s="185"/>
      <c r="O19" s="185"/>
      <c r="P19" s="185"/>
    </row>
    <row r="20" spans="1:16" s="5" customFormat="1" ht="15" thickBot="1" x14ac:dyDescent="0.4">
      <c r="A20" s="102" t="s">
        <v>227</v>
      </c>
      <c r="D20" s="33">
        <f>D9-D16</f>
        <v>0</v>
      </c>
      <c r="F20" s="33">
        <f>F9-F16</f>
        <v>0</v>
      </c>
      <c r="H20" s="33">
        <f>H9-H16</f>
        <v>0</v>
      </c>
      <c r="J20" s="33">
        <f>J9-J16</f>
        <v>0</v>
      </c>
      <c r="L20" s="33">
        <f>L9-L16</f>
        <v>0</v>
      </c>
      <c r="N20" s="186"/>
      <c r="O20" s="186"/>
      <c r="P20" s="186"/>
    </row>
    <row r="21" spans="1:16" s="5" customFormat="1" ht="16" thickBot="1" x14ac:dyDescent="0.4">
      <c r="A21" s="106" t="s">
        <v>84</v>
      </c>
      <c r="B21" s="107"/>
      <c r="C21" s="108"/>
      <c r="D21" s="108">
        <f>SUM(D19:D20)</f>
        <v>0</v>
      </c>
      <c r="E21" s="108"/>
      <c r="F21" s="108">
        <f>SUM(F19:F20)</f>
        <v>0</v>
      </c>
      <c r="G21" s="108"/>
      <c r="H21" s="108">
        <f>SUM(H19:H20)</f>
        <v>0</v>
      </c>
      <c r="I21" s="108"/>
      <c r="J21" s="108">
        <f>SUM(J19:J20)</f>
        <v>0</v>
      </c>
      <c r="K21" s="108"/>
      <c r="L21" s="109">
        <f>SUM(L19:L20)</f>
        <v>0</v>
      </c>
      <c r="N21" s="190"/>
      <c r="O21" s="190"/>
      <c r="P21" s="190"/>
    </row>
    <row r="22" spans="1:16" x14ac:dyDescent="0.35">
      <c r="A22" s="275"/>
      <c r="B22" s="275"/>
      <c r="C22" s="281"/>
      <c r="D22" s="280"/>
      <c r="E22" s="280"/>
      <c r="F22" s="278"/>
      <c r="G22" s="280"/>
      <c r="H22" s="280"/>
    </row>
    <row r="23" spans="1:16" x14ac:dyDescent="0.35">
      <c r="A23" s="276"/>
      <c r="B23" s="275"/>
      <c r="C23" s="281"/>
      <c r="D23" s="280"/>
      <c r="E23" s="281"/>
      <c r="F23" s="283"/>
      <c r="G23" s="281"/>
      <c r="H23" s="280"/>
    </row>
    <row r="24" spans="1:16" x14ac:dyDescent="0.35">
      <c r="A24" s="275"/>
      <c r="B24" s="275"/>
      <c r="C24" s="281"/>
      <c r="D24" s="280"/>
      <c r="E24" s="280"/>
      <c r="F24" s="283"/>
      <c r="G24" s="277"/>
      <c r="H24" s="280"/>
    </row>
    <row r="25" spans="1:16" x14ac:dyDescent="0.35">
      <c r="A25" s="275"/>
      <c r="B25" s="275"/>
      <c r="C25" s="281"/>
      <c r="D25" s="280"/>
      <c r="E25" s="280"/>
      <c r="F25" s="283"/>
      <c r="G25" s="277"/>
      <c r="H25" s="280"/>
    </row>
    <row r="26" spans="1:16" x14ac:dyDescent="0.35">
      <c r="A26" s="272"/>
      <c r="B26" s="271"/>
      <c r="C26" s="282"/>
      <c r="D26" s="280"/>
      <c r="E26" s="280"/>
      <c r="F26" s="283"/>
      <c r="G26" s="277"/>
      <c r="H26" s="280"/>
    </row>
    <row r="27" spans="1:16" x14ac:dyDescent="0.35">
      <c r="A27" s="275"/>
      <c r="B27" s="275"/>
      <c r="C27" s="279"/>
      <c r="D27" s="280"/>
      <c r="E27" s="280"/>
      <c r="F27" s="283"/>
      <c r="G27" s="279"/>
      <c r="H27" s="280"/>
    </row>
    <row r="28" spans="1:16" x14ac:dyDescent="0.35">
      <c r="A28" s="275"/>
      <c r="B28" s="275"/>
      <c r="C28" s="281"/>
      <c r="D28" s="280"/>
      <c r="E28" s="280"/>
      <c r="F28" s="283"/>
      <c r="G28" s="281"/>
      <c r="H28" s="280"/>
    </row>
    <row r="29" spans="1:16" x14ac:dyDescent="0.35">
      <c r="A29" s="275"/>
      <c r="B29" s="275"/>
      <c r="C29" s="281"/>
      <c r="D29" s="280"/>
      <c r="E29" s="280"/>
      <c r="F29" s="283"/>
      <c r="G29" s="281"/>
      <c r="H29" s="280"/>
    </row>
    <row r="30" spans="1:16" x14ac:dyDescent="0.35">
      <c r="A30" s="275"/>
      <c r="B30" s="275"/>
      <c r="C30" s="281"/>
      <c r="D30" s="280"/>
      <c r="E30" s="280"/>
      <c r="F30" s="283"/>
      <c r="G30" s="277"/>
      <c r="H30" s="280"/>
    </row>
    <row r="31" spans="1:16" x14ac:dyDescent="0.35">
      <c r="G31" s="274"/>
    </row>
    <row r="32" spans="1:16" x14ac:dyDescent="0.35">
      <c r="G32" s="274"/>
    </row>
    <row r="33" spans="7:7" x14ac:dyDescent="0.35">
      <c r="G33" s="274"/>
    </row>
    <row r="34" spans="7:7" x14ac:dyDescent="0.35">
      <c r="G34" s="274"/>
    </row>
    <row r="35" spans="7:7" x14ac:dyDescent="0.35">
      <c r="G35" s="274"/>
    </row>
    <row r="36" spans="7:7" x14ac:dyDescent="0.35">
      <c r="G36" s="274"/>
    </row>
    <row r="37" spans="7:7" x14ac:dyDescent="0.35">
      <c r="G37" s="274"/>
    </row>
    <row r="38" spans="7:7" x14ac:dyDescent="0.35">
      <c r="G38" s="274"/>
    </row>
    <row r="39" spans="7:7" x14ac:dyDescent="0.35">
      <c r="G39" s="274"/>
    </row>
    <row r="40" spans="7:7" x14ac:dyDescent="0.35">
      <c r="G40" s="274"/>
    </row>
    <row r="41" spans="7:7" x14ac:dyDescent="0.35">
      <c r="G41" s="274"/>
    </row>
    <row r="42" spans="7:7" x14ac:dyDescent="0.35">
      <c r="G42" s="274"/>
    </row>
    <row r="43" spans="7:7" x14ac:dyDescent="0.35">
      <c r="G43" s="274"/>
    </row>
    <row r="44" spans="7:7" x14ac:dyDescent="0.35">
      <c r="G44" s="274"/>
    </row>
    <row r="45" spans="7:7" x14ac:dyDescent="0.35">
      <c r="G45" s="274"/>
    </row>
    <row r="46" spans="7:7" x14ac:dyDescent="0.35">
      <c r="G46" s="274"/>
    </row>
    <row r="47" spans="7:7" x14ac:dyDescent="0.35">
      <c r="G47" s="274"/>
    </row>
    <row r="48" spans="7:7" x14ac:dyDescent="0.35">
      <c r="G48" s="274"/>
    </row>
    <row r="49" spans="7:7" x14ac:dyDescent="0.35">
      <c r="G49" s="274"/>
    </row>
    <row r="50" spans="7:7" x14ac:dyDescent="0.35">
      <c r="G50" s="274"/>
    </row>
    <row r="51" spans="7:7" x14ac:dyDescent="0.35">
      <c r="G51" s="274"/>
    </row>
    <row r="52" spans="7:7" x14ac:dyDescent="0.35">
      <c r="G52" s="274"/>
    </row>
    <row r="53" spans="7:7" x14ac:dyDescent="0.35">
      <c r="G53" s="274"/>
    </row>
    <row r="54" spans="7:7" x14ac:dyDescent="0.35">
      <c r="G54" s="274"/>
    </row>
    <row r="55" spans="7:7" x14ac:dyDescent="0.35">
      <c r="G55" s="274"/>
    </row>
    <row r="56" spans="7:7" x14ac:dyDescent="0.35">
      <c r="G56" s="274"/>
    </row>
    <row r="57" spans="7:7" x14ac:dyDescent="0.35">
      <c r="G57" s="274"/>
    </row>
    <row r="58" spans="7:7" x14ac:dyDescent="0.35">
      <c r="G58" s="274"/>
    </row>
    <row r="59" spans="7:7" x14ac:dyDescent="0.35">
      <c r="G59" s="274"/>
    </row>
    <row r="60" spans="7:7" x14ac:dyDescent="0.35">
      <c r="G60" s="274"/>
    </row>
    <row r="61" spans="7:7" x14ac:dyDescent="0.35">
      <c r="G61" s="274"/>
    </row>
    <row r="62" spans="7:7" x14ac:dyDescent="0.35">
      <c r="G62" s="274"/>
    </row>
    <row r="63" spans="7:7" x14ac:dyDescent="0.35">
      <c r="G63" s="274"/>
    </row>
    <row r="64" spans="7:7" x14ac:dyDescent="0.35">
      <c r="G64" s="274"/>
    </row>
    <row r="65" spans="7:7" x14ac:dyDescent="0.35">
      <c r="G65" s="274"/>
    </row>
    <row r="66" spans="7:7" x14ac:dyDescent="0.35">
      <c r="G66" s="274"/>
    </row>
  </sheetData>
  <mergeCells count="7">
    <mergeCell ref="A9:B9"/>
    <mergeCell ref="A11:B11"/>
    <mergeCell ref="A18:B18"/>
    <mergeCell ref="G1:I1"/>
    <mergeCell ref="A3:B3"/>
    <mergeCell ref="D3:F3"/>
    <mergeCell ref="A5:B5"/>
  </mergeCells>
  <phoneticPr fontId="35" type="noConversion"/>
  <pageMargins left="0.19685039370078741" right="0.19685039370078741" top="0.74803149606299213" bottom="0.74803149606299213" header="0.31496062992125984" footer="0.31496062992125984"/>
  <pageSetup paperSize="9" scale="66" fitToHeight="0" orientation="landscape"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C03A2A-5E34-4CAD-9BF8-F41F4C28D5AD}">
  <sheetPr>
    <pageSetUpPr fitToPage="1"/>
  </sheetPr>
  <dimension ref="A1:G23"/>
  <sheetViews>
    <sheetView zoomScaleNormal="100" workbookViewId="0">
      <pane ySplit="4" topLeftCell="A5" activePane="bottomLeft" state="frozen"/>
      <selection pane="bottomLeft" activeCell="A23" sqref="A23"/>
    </sheetView>
  </sheetViews>
  <sheetFormatPr defaultColWidth="8.7265625" defaultRowHeight="14.5" x14ac:dyDescent="0.35"/>
  <cols>
    <col min="1" max="1" width="20" style="5" customWidth="1"/>
    <col min="2" max="2" width="12.7265625" style="5" customWidth="1"/>
    <col min="3" max="4" width="13.453125" style="5" customWidth="1"/>
    <col min="5" max="7" width="13.7265625" style="5" customWidth="1"/>
    <col min="8" max="9" width="11.7265625" style="5" customWidth="1"/>
    <col min="10" max="10" width="11.54296875" style="5" customWidth="1"/>
    <col min="11" max="16384" width="8.7265625" style="5"/>
  </cols>
  <sheetData>
    <row r="1" spans="1:7" s="3" customFormat="1" ht="15.5" x14ac:dyDescent="0.35">
      <c r="A1" s="244" t="s">
        <v>283</v>
      </c>
      <c r="B1" s="2"/>
      <c r="D1" s="4" t="s">
        <v>0</v>
      </c>
      <c r="E1" s="382" t="str">
        <f>'Three Year Plan'!H1</f>
        <v>HOLY TRINITY SUNNINGDALE</v>
      </c>
      <c r="F1" s="328"/>
      <c r="G1" s="147"/>
    </row>
    <row r="2" spans="1:7" s="324" customFormat="1" ht="16" thickBot="1" x14ac:dyDescent="0.4">
      <c r="A2" s="322"/>
      <c r="B2" s="323"/>
      <c r="D2" s="325"/>
      <c r="E2" s="330"/>
      <c r="F2" s="147"/>
      <c r="G2" s="147"/>
    </row>
    <row r="3" spans="1:7" s="14" customFormat="1" ht="26.65" customHeight="1" thickBot="1" x14ac:dyDescent="0.4">
      <c r="A3" s="358" t="s">
        <v>233</v>
      </c>
      <c r="B3" s="359"/>
      <c r="C3" s="360" t="s">
        <v>207</v>
      </c>
      <c r="D3" s="361" t="s">
        <v>207</v>
      </c>
      <c r="E3" s="362" t="s">
        <v>206</v>
      </c>
      <c r="F3" s="362" t="s">
        <v>267</v>
      </c>
      <c r="G3" s="363" t="s">
        <v>268</v>
      </c>
    </row>
    <row r="4" spans="1:7" s="147" customFormat="1" ht="14" x14ac:dyDescent="0.3">
      <c r="A4" s="364"/>
      <c r="B4" s="365"/>
      <c r="C4" s="366" t="str">
        <f>'Three Year Plan'!D4</f>
        <v>2024/25</v>
      </c>
      <c r="D4" s="367" t="str">
        <f>'Three Year Plan'!F4</f>
        <v>2025/26</v>
      </c>
      <c r="E4" s="367" t="s">
        <v>237</v>
      </c>
      <c r="F4" s="367" t="str">
        <f>'Three Year Plan'!K4</f>
        <v>2027/28</v>
      </c>
      <c r="G4" s="368" t="str">
        <f>'Three Year Plan'!M4</f>
        <v>2028/29</v>
      </c>
    </row>
    <row r="5" spans="1:7" s="147" customFormat="1" thickBot="1" x14ac:dyDescent="0.35">
      <c r="A5" s="369"/>
      <c r="B5" s="370"/>
      <c r="C5" s="371" t="s">
        <v>91</v>
      </c>
      <c r="D5" s="372" t="s">
        <v>91</v>
      </c>
      <c r="E5" s="372" t="s">
        <v>91</v>
      </c>
      <c r="F5" s="372" t="s">
        <v>91</v>
      </c>
      <c r="G5" s="373" t="s">
        <v>91</v>
      </c>
    </row>
    <row r="6" spans="1:7" s="355" customFormat="1" ht="22.15" customHeight="1" x14ac:dyDescent="0.35">
      <c r="A6" s="540" t="str">
        <f>'Three Year Plan'!M1</f>
        <v>FAWB</v>
      </c>
      <c r="B6" s="541"/>
      <c r="C6" s="374">
        <f>'Three Year Plan'!D80</f>
        <v>-29433</v>
      </c>
      <c r="D6" s="375">
        <f>'Three Year Plan'!F80</f>
        <v>-44128</v>
      </c>
      <c r="E6" s="375">
        <f>'Three Year Plan'!H80</f>
        <v>-76910</v>
      </c>
      <c r="F6" s="375">
        <f>'Three Year Plan'!K80</f>
        <v>-88192</v>
      </c>
      <c r="G6" s="376">
        <f>'Three Year Plan'!M80</f>
        <v>-103774</v>
      </c>
    </row>
    <row r="7" spans="1:7" s="355" customFormat="1" ht="22.15" customHeight="1" thickBot="1" x14ac:dyDescent="0.4">
      <c r="A7" s="542" t="str">
        <f>'E Budget'!M1</f>
        <v>FAWE</v>
      </c>
      <c r="B7" s="543"/>
      <c r="C7" s="377">
        <f>'E Budget'!D23</f>
        <v>0</v>
      </c>
      <c r="D7" s="378">
        <f>'E Budget'!F23</f>
        <v>0</v>
      </c>
      <c r="E7" s="378">
        <f>'E Budget'!H23</f>
        <v>0</v>
      </c>
      <c r="F7" s="378">
        <f>'E Budget'!K23</f>
        <v>0</v>
      </c>
      <c r="G7" s="379">
        <f>'E Budget'!M23</f>
        <v>0</v>
      </c>
    </row>
    <row r="8" spans="1:7" s="327" customFormat="1" ht="22.15" customHeight="1" thickBot="1" x14ac:dyDescent="0.4">
      <c r="A8" s="356" t="s">
        <v>208</v>
      </c>
      <c r="B8" s="357"/>
      <c r="C8" s="380">
        <f>C6+C7</f>
        <v>-29433</v>
      </c>
      <c r="D8" s="381">
        <f t="shared" ref="D8:G8" si="0">D6+D7</f>
        <v>-44128</v>
      </c>
      <c r="E8" s="381">
        <f t="shared" si="0"/>
        <v>-76910</v>
      </c>
      <c r="F8" s="381">
        <f t="shared" si="0"/>
        <v>-88192</v>
      </c>
      <c r="G8" s="381">
        <f t="shared" si="0"/>
        <v>-103774</v>
      </c>
    </row>
    <row r="9" spans="1:7" s="147" customFormat="1" ht="47.65" customHeight="1" thickBot="1" x14ac:dyDescent="0.35"/>
    <row r="10" spans="1:7" s="155" customFormat="1" ht="14" x14ac:dyDescent="0.3">
      <c r="A10" s="151"/>
      <c r="B10" s="152"/>
      <c r="C10" s="152"/>
      <c r="D10" s="153"/>
      <c r="E10" s="152"/>
      <c r="F10" s="152"/>
      <c r="G10" s="154"/>
    </row>
    <row r="11" spans="1:7" s="155" customFormat="1" ht="20.65" customHeight="1" x14ac:dyDescent="0.3">
      <c r="A11" s="156" t="s">
        <v>93</v>
      </c>
      <c r="B11" s="165"/>
      <c r="C11" s="165"/>
      <c r="D11" s="165"/>
      <c r="E11" s="171" t="str">
        <f>E1</f>
        <v>HOLY TRINITY SUNNINGDALE</v>
      </c>
      <c r="F11" s="165"/>
      <c r="G11" s="158"/>
    </row>
    <row r="12" spans="1:7" s="155" customFormat="1" ht="20.65" customHeight="1" x14ac:dyDescent="0.3">
      <c r="A12" s="156"/>
      <c r="B12" s="165"/>
      <c r="C12" s="165"/>
      <c r="D12" s="165"/>
      <c r="E12" s="171"/>
      <c r="F12" s="165"/>
      <c r="G12" s="158"/>
    </row>
    <row r="13" spans="1:7" s="155" customFormat="1" ht="20.65" customHeight="1" x14ac:dyDescent="0.3">
      <c r="A13" s="156" t="s">
        <v>209</v>
      </c>
      <c r="B13" s="157"/>
      <c r="C13" s="157"/>
      <c r="D13" s="165"/>
      <c r="E13" s="165"/>
      <c r="F13" s="165"/>
      <c r="G13" s="158"/>
    </row>
    <row r="14" spans="1:7" s="155" customFormat="1" ht="20.65" customHeight="1" x14ac:dyDescent="0.3">
      <c r="A14" s="156"/>
      <c r="B14" s="172"/>
      <c r="C14" s="165"/>
      <c r="D14" s="165"/>
      <c r="E14" s="165"/>
      <c r="F14" s="171"/>
      <c r="G14" s="158"/>
    </row>
    <row r="15" spans="1:7" s="155" customFormat="1" ht="14" x14ac:dyDescent="0.3">
      <c r="A15" s="156"/>
      <c r="B15" s="172"/>
      <c r="C15" s="172"/>
      <c r="D15" s="172"/>
      <c r="E15" s="172"/>
      <c r="F15" s="172"/>
      <c r="G15" s="173"/>
    </row>
    <row r="16" spans="1:7" s="155" customFormat="1" ht="14" x14ac:dyDescent="0.3">
      <c r="A16" s="174" t="s">
        <v>94</v>
      </c>
      <c r="B16" s="159"/>
      <c r="C16" s="159"/>
      <c r="D16" s="175" t="s">
        <v>210</v>
      </c>
      <c r="E16" s="176"/>
      <c r="F16" s="159"/>
      <c r="G16" s="329"/>
    </row>
    <row r="17" spans="1:7" s="155" customFormat="1" ht="14" x14ac:dyDescent="0.3">
      <c r="A17" s="174"/>
      <c r="B17" s="172"/>
      <c r="C17" s="172"/>
      <c r="D17" s="172"/>
      <c r="E17" s="172"/>
      <c r="F17" s="172"/>
      <c r="G17" s="173"/>
    </row>
    <row r="18" spans="1:7" s="155" customFormat="1" ht="28.15" customHeight="1" x14ac:dyDescent="0.3">
      <c r="A18" s="174" t="s">
        <v>95</v>
      </c>
      <c r="B18" s="159"/>
      <c r="C18" s="159"/>
      <c r="D18" s="175" t="s">
        <v>211</v>
      </c>
      <c r="E18" s="176"/>
      <c r="F18" s="159"/>
      <c r="G18" s="329"/>
    </row>
    <row r="19" spans="1:7" s="155" customFormat="1" ht="28.15" customHeight="1" x14ac:dyDescent="0.3">
      <c r="A19" s="174"/>
      <c r="B19" s="172"/>
      <c r="C19" s="172"/>
      <c r="D19" s="172"/>
      <c r="E19" s="172"/>
      <c r="F19" s="172"/>
      <c r="G19" s="173"/>
    </row>
    <row r="20" spans="1:7" s="155" customFormat="1" ht="24.65" customHeight="1" x14ac:dyDescent="0.3">
      <c r="A20" s="177" t="s">
        <v>96</v>
      </c>
      <c r="B20" s="159"/>
      <c r="C20" s="159"/>
      <c r="D20" s="175" t="s">
        <v>96</v>
      </c>
      <c r="E20" s="171"/>
      <c r="F20" s="159"/>
      <c r="G20" s="329"/>
    </row>
    <row r="21" spans="1:7" s="155" customFormat="1" thickBot="1" x14ac:dyDescent="0.35">
      <c r="A21" s="160"/>
      <c r="B21" s="161"/>
      <c r="C21" s="162"/>
      <c r="D21" s="162"/>
      <c r="E21" s="162"/>
      <c r="F21" s="162"/>
      <c r="G21" s="163"/>
    </row>
    <row r="22" spans="1:7" s="147" customFormat="1" thickBot="1" x14ac:dyDescent="0.35">
      <c r="A22" s="160"/>
      <c r="B22" s="161"/>
      <c r="C22" s="162"/>
      <c r="D22" s="162"/>
      <c r="E22" s="162"/>
      <c r="F22" s="162"/>
      <c r="G22" s="162"/>
    </row>
    <row r="23" spans="1:7" s="147" customFormat="1" ht="21.65" customHeight="1" thickBot="1" x14ac:dyDescent="0.4">
      <c r="A23" s="389" t="s">
        <v>285</v>
      </c>
      <c r="B23" s="30"/>
      <c r="C23" s="30"/>
      <c r="D23" s="30"/>
      <c r="E23" s="30"/>
      <c r="F23" s="30"/>
      <c r="G23" s="32"/>
    </row>
  </sheetData>
  <sheetProtection algorithmName="SHA-512" hashValue="ADV2Q/uoGCuqQrFD6J920/545yVOdy0Fcw7wl1SZU3qdbw4zGKapgguPDQ5GrMoE1YbXt8HUrwyYpRSNUCZp5A==" saltValue="kyNocbeSXOqoO+SIFt+6aw==" spinCount="100000" sheet="1" objects="1" scenarios="1"/>
  <mergeCells count="2">
    <mergeCell ref="A6:B6"/>
    <mergeCell ref="A7:B7"/>
  </mergeCells>
  <pageMargins left="7.874015748031496E-2" right="7.874015748031496E-2" top="0.39370078740157483" bottom="0.19685039370078741" header="0.31496062992125984" footer="0.31496062992125984"/>
  <pageSetup paperSize="9" scale="98"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BCC10CE10AE8044A731BDD04CA900EF" ma:contentTypeVersion="13" ma:contentTypeDescription="Create a new document." ma:contentTypeScope="" ma:versionID="63157197ee800dddd66778dbbc8797a3">
  <xsd:schema xmlns:xsd="http://www.w3.org/2001/XMLSchema" xmlns:xs="http://www.w3.org/2001/XMLSchema" xmlns:p="http://schemas.microsoft.com/office/2006/metadata/properties" xmlns:ns2="f87bd510-4eb0-4618-8ddd-3b37cb3b8b10" xmlns:ns3="67b32312-954f-4f93-baf9-48ab02cf91a6" targetNamespace="http://schemas.microsoft.com/office/2006/metadata/properties" ma:root="true" ma:fieldsID="270672d32e9091400809cb0ecbd94388" ns2:_="" ns3:_="">
    <xsd:import namespace="f87bd510-4eb0-4618-8ddd-3b37cb3b8b10"/>
    <xsd:import namespace="67b32312-954f-4f93-baf9-48ab02cf91a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87bd510-4eb0-4618-8ddd-3b37cb3b8b1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d34d41d0-c1d9-453e-9dbf-485c5fa3364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ServiceObjectDetectorVersions" ma:index="1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7b32312-954f-4f93-baf9-48ab02cf91a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b482ac2-6e42-4ce9-be6e-99d6e7af0c65}" ma:internalName="TaxCatchAll" ma:showField="CatchAllData" ma:web="67b32312-954f-4f93-baf9-48ab02cf91a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87bd510-4eb0-4618-8ddd-3b37cb3b8b10">
      <Terms xmlns="http://schemas.microsoft.com/office/infopath/2007/PartnerControls"/>
    </lcf76f155ced4ddcb4097134ff3c332f>
    <TaxCatchAll xmlns="67b32312-954f-4f93-baf9-48ab02cf91a6" xsi:nil="true"/>
  </documentManagement>
</p:properties>
</file>

<file path=customXml/itemProps1.xml><?xml version="1.0" encoding="utf-8"?>
<ds:datastoreItem xmlns:ds="http://schemas.openxmlformats.org/officeDocument/2006/customXml" ds:itemID="{AEEEB5DA-6420-4D90-B211-30EF709EBB41}">
  <ds:schemaRefs>
    <ds:schemaRef ds:uri="http://schemas.microsoft.com/sharepoint/v3/contenttype/forms"/>
  </ds:schemaRefs>
</ds:datastoreItem>
</file>

<file path=customXml/itemProps2.xml><?xml version="1.0" encoding="utf-8"?>
<ds:datastoreItem xmlns:ds="http://schemas.openxmlformats.org/officeDocument/2006/customXml" ds:itemID="{F9805C7E-D026-4A90-8157-FB778F138F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87bd510-4eb0-4618-8ddd-3b37cb3b8b10"/>
    <ds:schemaRef ds:uri="67b32312-954f-4f93-baf9-48ab02cf91a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1A14EDF-78D0-4A6F-8E67-914239973A2D}">
  <ds:schemaRefs>
    <ds:schemaRef ds:uri="http://schemas.microsoft.com/office/2006/metadata/properties"/>
    <ds:schemaRef ds:uri="http://schemas.microsoft.com/office/infopath/2007/PartnerControls"/>
    <ds:schemaRef ds:uri="f87bd510-4eb0-4618-8ddd-3b37cb3b8b10"/>
    <ds:schemaRef ds:uri="67b32312-954f-4f93-baf9-48ab02cf91a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4</vt:i4>
      </vt:variant>
    </vt:vector>
  </HeadingPairs>
  <TitlesOfParts>
    <vt:vector size="11" baseType="lpstr">
      <vt:lpstr>Instructions</vt:lpstr>
      <vt:lpstr>Three Year Plan</vt:lpstr>
      <vt:lpstr>SG Income Assumptions</vt:lpstr>
      <vt:lpstr>E Budget</vt:lpstr>
      <vt:lpstr>Balances</vt:lpstr>
      <vt:lpstr>Capital Budget</vt:lpstr>
      <vt:lpstr>Governor Sign-off</vt:lpstr>
      <vt:lpstr>'E Budget'!Print_Area</vt:lpstr>
      <vt:lpstr>'Governor Sign-off'!Print_Area</vt:lpstr>
      <vt:lpstr>'Three Year Plan'!Print_Area</vt:lpstr>
      <vt:lpstr>'Three Year Plan'!Print_Titles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Sian Bolton (AfC)</dc:creator>
  <cp:lastModifiedBy>Carol Elsasser</cp:lastModifiedBy>
  <cp:lastPrinted>2026-05-07T08:24:38Z</cp:lastPrinted>
  <dcterms:created xsi:type="dcterms:W3CDTF">2022-02-14T14:25:14Z</dcterms:created>
  <dcterms:modified xsi:type="dcterms:W3CDTF">2026-05-07T09:26:10Z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0x0101000BCC10CE10AE8044A731BDD04CA900EF</vt:lpwstr>
  </property>
  <property fmtid="{D5CDD505-2E9C-101B-9397-08002B2CF9AE}" pid="3" name="MediaServiceImageTags">
    <vt:lpwstr/>
  </property>
</Properties>
</file>