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731"/>
  <workbookPr defaultThemeVersion="166925"/>
  <mc:AlternateContent xmlns:mc="http://schemas.openxmlformats.org/markup-compatibility/2006">
    <mc:Choice Requires="x15">
      <x15ac:absPath xmlns:x15ac="http://schemas.microsoft.com/office/spreadsheetml/2010/11/ac" url="https://holytrinityprimary-my.sharepoint.com/personal/c_elsasser_holytrinityprimary_org/Documents/Documents/Full Governing Board/"/>
    </mc:Choice>
  </mc:AlternateContent>
  <xr:revisionPtr revIDLastSave="0" documentId="8_{10FB7B07-4A33-4839-9F9E-D9CF38F11318}" xr6:coauthVersionLast="47" xr6:coauthVersionMax="47" xr10:uidLastSave="{00000000-0000-0000-0000-000000000000}"/>
  <bookViews>
    <workbookView xWindow="-110" yWindow="-110" windowWidth="19420" windowHeight="10300" activeTab="1" xr2:uid="{F4D3537A-1C54-4368-9B45-4B92C9E81E58}"/>
  </bookViews>
  <sheets>
    <sheet name="Instructions" sheetId="2" r:id="rId1"/>
    <sheet name="Three Year Plan" sheetId="1" r:id="rId2"/>
    <sheet name="E Budget" sheetId="4" r:id="rId3"/>
    <sheet name="Balances" sheetId="3" r:id="rId4"/>
    <sheet name="Capital Budget" sheetId="6" r:id="rId5"/>
    <sheet name="Governor Sign-off" sheetId="5" r:id="rId6"/>
  </sheets>
  <externalReferences>
    <externalReference r:id="rId7"/>
  </externalReferences>
  <definedNames>
    <definedName name="_xlnm.Print_Area" localSheetId="2">'E Budget'!$A$1:$U$24</definedName>
    <definedName name="_xlnm.Print_Area" localSheetId="5">'Governor Sign-off'!$A$1:$G$23</definedName>
    <definedName name="_xlnm.Print_Area" localSheetId="1">'Three Year Plan'!$A$1:$U$96</definedName>
    <definedName name="_xlnm.Print_Titles" localSheetId="1">'Three Year Plan'!$A:$B</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L4" i="6" l="1"/>
  <c r="J4" i="6"/>
  <c r="H4" i="6" a="1"/>
  <c r="H4" i="6" s="1"/>
  <c r="F4" i="6"/>
  <c r="D4" i="6"/>
  <c r="P4" i="4"/>
  <c r="N4" i="4"/>
  <c r="F4" i="4"/>
  <c r="D4" i="4"/>
  <c r="A7" i="5"/>
  <c r="A6" i="5"/>
  <c r="I1" i="3"/>
  <c r="E1" i="3"/>
  <c r="G1" i="4"/>
  <c r="G4" i="5"/>
  <c r="F4" i="5"/>
  <c r="D4" i="5"/>
  <c r="C4" i="5"/>
  <c r="L8" i="6"/>
  <c r="J8" i="6"/>
  <c r="H8" i="6"/>
  <c r="F8" i="6"/>
  <c r="D8" i="6"/>
  <c r="O16" i="6" l="1"/>
  <c r="N16" i="6"/>
  <c r="M16" i="6"/>
  <c r="L16" i="6"/>
  <c r="J16" i="6"/>
  <c r="H16" i="6"/>
  <c r="F16" i="6"/>
  <c r="D16" i="6"/>
  <c r="L9" i="6"/>
  <c r="J9" i="6"/>
  <c r="H9" i="6"/>
  <c r="F9" i="6"/>
  <c r="E9" i="6"/>
  <c r="D9" i="6"/>
  <c r="L3" i="6"/>
  <c r="J3" i="6"/>
  <c r="G1" i="6"/>
  <c r="L20" i="6" l="1"/>
  <c r="D20" i="6"/>
  <c r="D21" i="6" s="1"/>
  <c r="F19" i="6" s="1"/>
  <c r="J20" i="6"/>
  <c r="F20" i="6"/>
  <c r="H20" i="6"/>
  <c r="F21" i="6" l="1"/>
  <c r="H19" i="6" s="1"/>
  <c r="H21" i="6" s="1"/>
  <c r="J19" i="6" l="1"/>
  <c r="J21" i="6" s="1"/>
  <c r="L19" i="6" s="1"/>
  <c r="L21" i="6" s="1"/>
  <c r="F3" i="5"/>
  <c r="G3" i="5"/>
  <c r="E1" i="5"/>
  <c r="E11" i="5" s="1"/>
  <c r="F32" i="1" l="1"/>
  <c r="D32" i="1"/>
  <c r="P18" i="4"/>
  <c r="N18" i="4"/>
  <c r="I18" i="4"/>
  <c r="H18" i="4"/>
  <c r="F18" i="4"/>
  <c r="D18" i="4"/>
  <c r="S18" i="4"/>
  <c r="R18" i="4"/>
  <c r="Q18" i="4"/>
  <c r="P10" i="4"/>
  <c r="I10" i="4"/>
  <c r="N10" i="4"/>
  <c r="H10" i="4"/>
  <c r="F10" i="4"/>
  <c r="E10" i="4"/>
  <c r="D10" i="4"/>
  <c r="P3" i="4"/>
  <c r="N3" i="4"/>
  <c r="I3" i="4"/>
  <c r="P3" i="1"/>
  <c r="B32" i="3"/>
  <c r="B33" i="3" s="1"/>
  <c r="J30" i="3"/>
  <c r="J29" i="3"/>
  <c r="J28" i="3"/>
  <c r="J27" i="3"/>
  <c r="J26" i="3"/>
  <c r="J25" i="3"/>
  <c r="J24" i="3"/>
  <c r="J23" i="3"/>
  <c r="J22" i="3"/>
  <c r="J21" i="3"/>
  <c r="J20" i="3"/>
  <c r="J19" i="3"/>
  <c r="J18" i="3"/>
  <c r="J17" i="3"/>
  <c r="J16" i="3"/>
  <c r="J15" i="3"/>
  <c r="J32" i="3" s="1"/>
  <c r="J14" i="3"/>
  <c r="B9" i="3"/>
  <c r="F22" i="4" l="1"/>
  <c r="P22" i="4"/>
  <c r="I22" i="4"/>
  <c r="D22" i="4"/>
  <c r="H22" i="4"/>
  <c r="N22" i="4"/>
  <c r="I21" i="4"/>
  <c r="D23" i="4" l="1"/>
  <c r="I23" i="4"/>
  <c r="C95" i="1"/>
  <c r="S70" i="1"/>
  <c r="R70" i="1"/>
  <c r="Q70" i="1"/>
  <c r="H70" i="1"/>
  <c r="F70" i="1"/>
  <c r="D70" i="1"/>
  <c r="N69" i="1"/>
  <c r="N68" i="1"/>
  <c r="I70" i="1"/>
  <c r="S52" i="1"/>
  <c r="R52" i="1"/>
  <c r="Q52" i="1"/>
  <c r="N52" i="1"/>
  <c r="I52" i="1"/>
  <c r="H52" i="1"/>
  <c r="F52" i="1"/>
  <c r="D52" i="1"/>
  <c r="P52" i="1"/>
  <c r="P41" i="1"/>
  <c r="N41" i="1"/>
  <c r="I41" i="1"/>
  <c r="H41" i="1"/>
  <c r="F41" i="1"/>
  <c r="D41" i="1"/>
  <c r="S32" i="1"/>
  <c r="R32" i="1"/>
  <c r="Q32" i="1"/>
  <c r="P32" i="1"/>
  <c r="N32" i="1"/>
  <c r="I32" i="1"/>
  <c r="H32" i="1"/>
  <c r="N3" i="1"/>
  <c r="I3" i="1"/>
  <c r="F21" i="4" l="1"/>
  <c r="F23" i="4" s="1"/>
  <c r="D7" i="5" s="1"/>
  <c r="C7" i="5"/>
  <c r="N42" i="1"/>
  <c r="H21" i="4"/>
  <c r="H23" i="4" s="1"/>
  <c r="E7" i="5" s="1"/>
  <c r="R72" i="1"/>
  <c r="D42" i="1"/>
  <c r="P42" i="1"/>
  <c r="F42" i="1"/>
  <c r="N70" i="1"/>
  <c r="N72" i="1" s="1"/>
  <c r="I42" i="1"/>
  <c r="F72" i="1"/>
  <c r="H72" i="1"/>
  <c r="S72" i="1"/>
  <c r="Q72" i="1"/>
  <c r="H42" i="1"/>
  <c r="P70" i="1"/>
  <c r="D72" i="1"/>
  <c r="I72" i="1"/>
  <c r="N86" i="1" l="1"/>
  <c r="N76" i="1"/>
  <c r="I86" i="1"/>
  <c r="I76" i="1"/>
  <c r="F76" i="1"/>
  <c r="H76" i="1"/>
  <c r="D76" i="1"/>
  <c r="D77" i="1" s="1"/>
  <c r="C6" i="5" s="1"/>
  <c r="C8" i="5" s="1"/>
  <c r="F84" i="1"/>
  <c r="N84" i="1"/>
  <c r="N82" i="1"/>
  <c r="N88" i="1"/>
  <c r="I82" i="1"/>
  <c r="N21" i="4"/>
  <c r="N23" i="4" s="1"/>
  <c r="F7" i="5" s="1"/>
  <c r="D84" i="1"/>
  <c r="I88" i="1"/>
  <c r="P88" i="1"/>
  <c r="H86" i="1"/>
  <c r="D88" i="1"/>
  <c r="D82" i="1"/>
  <c r="D86" i="1"/>
  <c r="F88" i="1"/>
  <c r="P72" i="1"/>
  <c r="I84" i="1"/>
  <c r="P86" i="1"/>
  <c r="P82" i="1"/>
  <c r="P84" i="1"/>
  <c r="F86" i="1"/>
  <c r="F82" i="1"/>
  <c r="H84" i="1"/>
  <c r="H82" i="1"/>
  <c r="H88" i="1"/>
  <c r="P76" i="1" l="1"/>
  <c r="D95" i="1"/>
  <c r="F75" i="1"/>
  <c r="F77" i="1" s="1"/>
  <c r="P21" i="4"/>
  <c r="P23" i="4" s="1"/>
  <c r="G7" i="5" s="1"/>
  <c r="D79" i="1"/>
  <c r="D6" i="5" l="1"/>
  <c r="D8" i="5" s="1"/>
  <c r="I75" i="1"/>
  <c r="I77" i="1" s="1"/>
  <c r="F95" i="1"/>
  <c r="F79" i="1"/>
  <c r="H75" i="1"/>
  <c r="I79" i="1" l="1"/>
  <c r="I95" i="1"/>
  <c r="H77" i="1"/>
  <c r="B4" i="3"/>
  <c r="B10" i="3" s="1"/>
  <c r="H79" i="1" l="1"/>
  <c r="E6" i="5"/>
  <c r="E8" i="5" s="1"/>
  <c r="H95" i="1"/>
  <c r="N75" i="1"/>
  <c r="N77" i="1" s="1"/>
  <c r="N95" i="1" l="1"/>
  <c r="F6" i="5"/>
  <c r="F8" i="5" s="1"/>
  <c r="P75" i="1"/>
  <c r="P77" i="1" s="1"/>
  <c r="N79" i="1"/>
  <c r="P79" i="1" l="1"/>
  <c r="G6" i="5"/>
  <c r="G8" i="5" s="1"/>
  <c r="P95" i="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<sst xmlns="http://schemas.openxmlformats.org/spreadsheetml/2006/main" count="411" uniqueCount="304">
  <si>
    <t xml:space="preserve">SCHOOL: </t>
  </si>
  <si>
    <t>Cost Centre:</t>
  </si>
  <si>
    <t>Appendix 1</t>
  </si>
  <si>
    <t>Current Budget</t>
  </si>
  <si>
    <t>INPUT DATA IN YELLOW COLOURED CELLS ONLY.</t>
  </si>
  <si>
    <t>Notes</t>
  </si>
  <si>
    <t>Current Budget   Year 1</t>
  </si>
  <si>
    <t>projected 9/10</t>
  </si>
  <si>
    <t>current 9/10</t>
  </si>
  <si>
    <t>Year 4  2011/12</t>
  </si>
  <si>
    <t>Year 4   2011/12</t>
  </si>
  <si>
    <t>Year 5  20012/13</t>
  </si>
  <si>
    <t>2020/21</t>
  </si>
  <si>
    <t>2021/22</t>
  </si>
  <si>
    <t>2022/23</t>
  </si>
  <si>
    <t>2023/24</t>
  </si>
  <si>
    <t>2024/25</t>
  </si>
  <si>
    <t>Income</t>
  </si>
  <si>
    <t>Grant Funding</t>
  </si>
  <si>
    <t>I01</t>
  </si>
  <si>
    <t>SEN Resource Unit Place Funding</t>
  </si>
  <si>
    <t>I03</t>
  </si>
  <si>
    <t>High Needs Top-Up Funding</t>
  </si>
  <si>
    <t>I05</t>
  </si>
  <si>
    <t>Pupil Premium</t>
  </si>
  <si>
    <t>I06</t>
  </si>
  <si>
    <t>Other Grants</t>
  </si>
  <si>
    <t>I18C</t>
  </si>
  <si>
    <t>(COVID) Recovery Premium</t>
  </si>
  <si>
    <t>(COVID) School-led Tutoring</t>
  </si>
  <si>
    <t>I18D</t>
  </si>
  <si>
    <t>Primary PE and Sports Grant</t>
  </si>
  <si>
    <t>UIFSM</t>
  </si>
  <si>
    <t>[Other]</t>
  </si>
  <si>
    <t>Total Grant Funding</t>
  </si>
  <si>
    <t>Self-Generated Income</t>
  </si>
  <si>
    <t>I08a</t>
  </si>
  <si>
    <t>Lettings</t>
  </si>
  <si>
    <t>I08b</t>
  </si>
  <si>
    <t>Facilities and services</t>
  </si>
  <si>
    <t>I09</t>
  </si>
  <si>
    <t>Catering</t>
  </si>
  <si>
    <t>I10-11</t>
  </si>
  <si>
    <t>Insurance Receipts</t>
  </si>
  <si>
    <t>I12</t>
  </si>
  <si>
    <t>Contributions to Visits, etc</t>
  </si>
  <si>
    <t>I13</t>
  </si>
  <si>
    <t>Donations/Voluntary Funds</t>
  </si>
  <si>
    <t>Total Self-Generated Income</t>
  </si>
  <si>
    <t>Total Revenue Income ("TRI")</t>
  </si>
  <si>
    <t xml:space="preserve">Expenditure </t>
  </si>
  <si>
    <t>E01</t>
  </si>
  <si>
    <t xml:space="preserve">Teaching Staff </t>
  </si>
  <si>
    <t>E02</t>
  </si>
  <si>
    <t>Supply Staff</t>
  </si>
  <si>
    <t>E03</t>
  </si>
  <si>
    <t>Support Staff</t>
  </si>
  <si>
    <t>E04</t>
  </si>
  <si>
    <t xml:space="preserve">Premises Staff </t>
  </si>
  <si>
    <t>E05</t>
  </si>
  <si>
    <t xml:space="preserve">Administration &amp; Clerical Staff </t>
  </si>
  <si>
    <t>E06-7</t>
  </si>
  <si>
    <t>Other Staff</t>
  </si>
  <si>
    <t>E08-11</t>
  </si>
  <si>
    <t xml:space="preserve">Indirect Employee Costs </t>
  </si>
  <si>
    <t>Total Staff Costs</t>
  </si>
  <si>
    <t>E12-18</t>
  </si>
  <si>
    <t>E16</t>
  </si>
  <si>
    <t>Energy costs</t>
  </si>
  <si>
    <t>E19</t>
  </si>
  <si>
    <t>Learning resources not ICT</t>
  </si>
  <si>
    <t>E20</t>
  </si>
  <si>
    <t>ICT Learning resources</t>
  </si>
  <si>
    <t>E21-23</t>
  </si>
  <si>
    <t xml:space="preserve">Other Supplies &amp; Services </t>
  </si>
  <si>
    <t>E24</t>
  </si>
  <si>
    <t>Special facilities</t>
  </si>
  <si>
    <t>E25</t>
  </si>
  <si>
    <t>Catering Supplies</t>
  </si>
  <si>
    <t>E26</t>
  </si>
  <si>
    <t>E29</t>
  </si>
  <si>
    <t>Loan Interest</t>
  </si>
  <si>
    <t>E30</t>
  </si>
  <si>
    <t xml:space="preserve">Revenue contribution to Capital </t>
  </si>
  <si>
    <t>E31-32</t>
  </si>
  <si>
    <t>Community focused staff and costs</t>
  </si>
  <si>
    <t>Total Non-Staffing Costs</t>
  </si>
  <si>
    <t>Total Expenditure</t>
  </si>
  <si>
    <t>Surplus / (Deficit) Position</t>
  </si>
  <si>
    <r>
      <t>Surplus/</t>
    </r>
    <r>
      <rPr>
        <sz val="11"/>
        <color rgb="FFFF0000"/>
        <rFont val="Calibri"/>
        <family val="2"/>
        <scheme val="minor"/>
      </rPr>
      <t>(Deficit)</t>
    </r>
    <r>
      <rPr>
        <sz val="11"/>
        <color theme="1"/>
        <rFont val="Calibri"/>
        <family val="2"/>
        <scheme val="minor"/>
      </rPr>
      <t xml:space="preserve"> b/f from Prior Year</t>
    </r>
  </si>
  <si>
    <t>In-Year Balance  (TRI less Expenditure)</t>
  </si>
  <si>
    <r>
      <t>Surplus/</t>
    </r>
    <r>
      <rPr>
        <b/>
        <sz val="12"/>
        <color rgb="FFFF0000"/>
        <rFont val="Calibri"/>
        <family val="2"/>
        <scheme val="minor"/>
      </rPr>
      <t>(Deficit)</t>
    </r>
    <r>
      <rPr>
        <b/>
        <sz val="12"/>
        <rFont val="Arial"/>
        <family val="2"/>
      </rPr>
      <t xml:space="preserve"> at year end</t>
    </r>
  </si>
  <si>
    <t>Surplus/(Deficit) as % of Budget Share</t>
  </si>
  <si>
    <r>
      <t xml:space="preserve">STAFFING METRICS </t>
    </r>
    <r>
      <rPr>
        <i/>
        <sz val="10"/>
        <rFont val="Arial"/>
        <family val="2"/>
      </rPr>
      <t>(see 'Instructions' tab)</t>
    </r>
  </si>
  <si>
    <t>TOTAL STAFF COSTS ** /  TRI</t>
  </si>
  <si>
    <t>TOTAL TEACHING COSTS ** / TRI</t>
  </si>
  <si>
    <t>NON-CURRICULUM STAFF COSTS ** / TRI</t>
  </si>
  <si>
    <t>Projected yr end</t>
  </si>
  <si>
    <t>£</t>
  </si>
  <si>
    <r>
      <t>Surplus/</t>
    </r>
    <r>
      <rPr>
        <sz val="11"/>
        <color rgb="FFFF0000"/>
        <rFont val="Calibri"/>
        <family val="2"/>
        <scheme val="minor"/>
      </rPr>
      <t>(Deficit)</t>
    </r>
    <r>
      <rPr>
        <sz val="11"/>
        <rFont val="Arial"/>
        <family val="2"/>
      </rPr>
      <t xml:space="preserve"> at year end</t>
    </r>
  </si>
  <si>
    <t>The above plan has been agreed by the Governing Body of</t>
  </si>
  <si>
    <t>Signed (Headteacher):</t>
  </si>
  <si>
    <t>Printed (Headteacher):</t>
  </si>
  <si>
    <t>Date:</t>
  </si>
  <si>
    <t>FGB Sign Off</t>
  </si>
  <si>
    <t>Teachers Pay &amp; Pension Grants</t>
  </si>
  <si>
    <r>
      <t>Notes</t>
    </r>
    <r>
      <rPr>
        <b/>
        <i/>
        <sz val="9"/>
        <rFont val="Arial"/>
        <family val="2"/>
      </rPr>
      <t xml:space="preserve"> </t>
    </r>
    <r>
      <rPr>
        <i/>
        <sz val="9"/>
        <rFont val="Arial"/>
        <family val="2"/>
      </rPr>
      <t>(re changes between Y1, Y2 and Y3)</t>
    </r>
  </si>
  <si>
    <t>E27</t>
  </si>
  <si>
    <t>E28</t>
  </si>
  <si>
    <t>Bought in services - curriculum</t>
  </si>
  <si>
    <t>Bought in services - other</t>
  </si>
  <si>
    <t>Agency Supply Teaching Staff</t>
  </si>
  <si>
    <t>Deficit Reduction Plan required if Deficit in Year 1 or 2.</t>
  </si>
  <si>
    <t>Prior Year (actual)</t>
  </si>
  <si>
    <t xml:space="preserve">Please read the notes below carefully to ensure you are completing the plan correctly. </t>
  </si>
  <si>
    <t>All budget lines reflect Consistent Financial Reporting (CFR) classifications.</t>
  </si>
  <si>
    <t>On the Three Year Plan tab, input data in the yellow coloured cells only.</t>
  </si>
  <si>
    <t>Please remember to include the name of the school at the top of the plan.</t>
  </si>
  <si>
    <t>NOR</t>
  </si>
  <si>
    <t>SCHOOLS WITH AN 'E' BUDGET</t>
  </si>
  <si>
    <t>Y1 PROJECTED OUTTURN AND YEARS 2 &amp; 3</t>
  </si>
  <si>
    <r>
      <t xml:space="preserve">Funding figures for Years 2 and 3 should only change if pupil numbers change (known or realistic expectation).  </t>
    </r>
    <r>
      <rPr>
        <b/>
        <u/>
        <sz val="10"/>
        <rFont val="Arial"/>
        <family val="2"/>
      </rPr>
      <t>Do not</t>
    </r>
    <r>
      <rPr>
        <sz val="10"/>
        <rFont val="Arial"/>
        <family val="2"/>
      </rPr>
      <t xml:space="preserve"> include any inflation or other changes to funding as this is </t>
    </r>
    <r>
      <rPr>
        <b/>
        <sz val="10"/>
        <rFont val="Arial"/>
        <family val="2"/>
      </rPr>
      <t>unknown</t>
    </r>
    <r>
      <rPr>
        <sz val="10"/>
        <rFont val="Arial"/>
        <family val="2"/>
      </rPr>
      <t>.</t>
    </r>
  </si>
  <si>
    <t>I01 Teachers Pay &amp; Pension Grants</t>
  </si>
  <si>
    <t>I03 High Needs Top-up</t>
  </si>
  <si>
    <t>I05 Pupil Premium</t>
  </si>
  <si>
    <t>I18 PE Grant</t>
  </si>
  <si>
    <t>I18 UIFSM</t>
  </si>
  <si>
    <t xml:space="preserve">TOTAL REVENUE INCOME ("TRI") </t>
  </si>
  <si>
    <t>This is Total 'Grant Funding' plus Total 'Self-Generated Income'.</t>
  </si>
  <si>
    <t>STAFF COSTS</t>
  </si>
  <si>
    <t>E01 to E07</t>
  </si>
  <si>
    <t>E08-E11 Indirect Employee Cost</t>
  </si>
  <si>
    <t>NON-STAFFING COSTS</t>
  </si>
  <si>
    <t>Shows the expected surplus (Schools may be used to calling this the "Contingency" for the current year) or deficit position at the year end (calculated automatically).</t>
  </si>
  <si>
    <t>STAFFING METRICS</t>
  </si>
  <si>
    <t xml:space="preserve">The Integrated Curriculum and Financial Planning methodology ("ICFP") includes 12 metrics that are useful for monitoring the financial resilience of a School's budget and 3 year plans.  We have included some here that can be directly generated from the budget plan/CFR report.  </t>
  </si>
  <si>
    <t>The metrics are a useful starting point for discussion and a tool to enable a school to ensure its financial resilience.  It may be helpful to download historic data for the School from the Benchmarking Website and track the trend over the last 5 years.</t>
  </si>
  <si>
    <t>The following data is used for the metrics:</t>
  </si>
  <si>
    <r>
      <rPr>
        <b/>
        <sz val="10"/>
        <color theme="1"/>
        <rFont val="Calibri"/>
        <family val="2"/>
        <scheme val="minor"/>
      </rPr>
      <t xml:space="preserve">"TRI" </t>
    </r>
    <r>
      <rPr>
        <sz val="10"/>
        <color theme="1"/>
        <rFont val="Calibri"/>
        <family val="2"/>
        <scheme val="minor"/>
      </rPr>
      <t xml:space="preserve">Total Revenue Income </t>
    </r>
  </si>
  <si>
    <t>All the CFR "I" codes, ie Total Grant Funding + Total Self-Generated Income</t>
  </si>
  <si>
    <r>
      <t xml:space="preserve">"TTC"  </t>
    </r>
    <r>
      <rPr>
        <sz val="10"/>
        <color theme="1"/>
        <rFont val="Calibri"/>
        <family val="2"/>
        <scheme val="minor"/>
      </rPr>
      <t>Total Teaching Staff Costs</t>
    </r>
  </si>
  <si>
    <t>E01 + E02 + E26 + any teaching staff costs included in another CFR code (eg an external head; language teachers under E28).  Teaching staff costs includes non-classroom based teachers (eg leadership).</t>
  </si>
  <si>
    <r>
      <rPr>
        <b/>
        <sz val="10"/>
        <color theme="1"/>
        <rFont val="Calibri"/>
        <family val="2"/>
        <scheme val="minor"/>
      </rPr>
      <t xml:space="preserve">"CSC" </t>
    </r>
    <r>
      <rPr>
        <sz val="10"/>
        <color theme="1"/>
        <rFont val="Calibri"/>
        <family val="2"/>
        <scheme val="minor"/>
      </rPr>
      <t>Curriculum Staff Costs</t>
    </r>
  </si>
  <si>
    <t>E03, ie the costs of TAs and HLTAs.</t>
  </si>
  <si>
    <r>
      <t xml:space="preserve">"NCSC"  </t>
    </r>
    <r>
      <rPr>
        <sz val="10"/>
        <color theme="1"/>
        <rFont val="Calibri"/>
        <family val="2"/>
        <scheme val="minor"/>
      </rPr>
      <t>Non-Curriculum Staff Costs</t>
    </r>
  </si>
  <si>
    <t>E04 + E05 + E06 + E07.  Where services are externally contracted (eg cleaning, catering, etc), include the labour cost under NCSC.</t>
  </si>
  <si>
    <r>
      <t xml:space="preserve">TTC + CSC + NCSC (ie E01 to E11 + E26).  You could also make adjustments for staff costs included in cleaning, catering contracts, etc and any external teachers under E28.  Or you may want to compare this to Total Staff Pay costs (ie E01 to E07 + E26).  </t>
    </r>
    <r>
      <rPr>
        <b/>
        <sz val="10"/>
        <color theme="1"/>
        <rFont val="Calibri"/>
        <family val="2"/>
        <scheme val="minor"/>
      </rPr>
      <t>Ensure Governors are aware of how this has been calculated.</t>
    </r>
  </si>
  <si>
    <t>Benchmarks</t>
  </si>
  <si>
    <t>Total Teaching Costs</t>
  </si>
  <si>
    <t>Curriculum Staff Costs</t>
  </si>
  <si>
    <t>Governors Sign-off</t>
  </si>
  <si>
    <t>Uncommitted Balances</t>
  </si>
  <si>
    <t>Committed Balances</t>
  </si>
  <si>
    <t>Should agree to Balance Control Mechanism submission</t>
  </si>
  <si>
    <t>COMMITTED BALANCES</t>
  </si>
  <si>
    <t>SDP Reference</t>
  </si>
  <si>
    <t>Expected Yrs of project</t>
  </si>
  <si>
    <t>eg E19</t>
  </si>
  <si>
    <t>eg E21</t>
  </si>
  <si>
    <t>E</t>
  </si>
  <si>
    <t>eg IT Project</t>
  </si>
  <si>
    <t>Library Project</t>
  </si>
  <si>
    <t>etc</t>
  </si>
  <si>
    <t>Please refer to the DfE's Consistent Financial Reporting Framework for appropriate use of Committed Balances.</t>
  </si>
  <si>
    <t>Committed Balances should tie into the School Development Plan.</t>
  </si>
  <si>
    <t>This might include:</t>
  </si>
  <si>
    <t>Specific grants carried forward from one financial year to the next (particularly when they relate to an academic year) eg Pupil Premium, Coronavirus Catch-up Funding, etc</t>
  </si>
  <si>
    <t>A planned investment projects, eg IT investment, improvements to the site and buildings, etc.  These projects should be specifically agreed in the School Development Plan and include a start date and expected time to completion</t>
  </si>
  <si>
    <t>Significant and known short-term changes to pupil numbers (eg Garrison changes)</t>
  </si>
  <si>
    <t>Staffing - only where there are specific short-term and one-off costs in response to needs identified by Ofsted or as a result of staff restructuring.</t>
  </si>
  <si>
    <t>Significant changes should be linked to the School Development plan or Asset Management Plan - include a reference ("SDP"; "AMP"; date of Governors meeting) in Column U.</t>
  </si>
  <si>
    <t>The 'Notes' cells must be used to show detail of any significant changes year on year.</t>
  </si>
  <si>
    <r>
      <t>Indirect Employee Costs are</t>
    </r>
    <r>
      <rPr>
        <b/>
        <sz val="10"/>
        <rFont val="Arial"/>
        <family val="2"/>
      </rPr>
      <t xml:space="preserve"> NOT</t>
    </r>
    <r>
      <rPr>
        <sz val="10"/>
        <rFont val="Arial"/>
        <family val="2"/>
      </rPr>
      <t xml:space="preserve"> generated by the Salary Commitment Tool.  Please enter the costs directly into the yellow cells of the plan.</t>
    </r>
  </si>
  <si>
    <t>E Budget</t>
  </si>
  <si>
    <t>These totals calculate from the 'E Budget' tab.</t>
  </si>
  <si>
    <t>DfE Benchmark to be below 78% (Primary); 75% (Secondary)</t>
  </si>
  <si>
    <t>DfE Benchmark to be below 49% (Primary); 54% (Secondary)</t>
  </si>
  <si>
    <t>[comments on significant changes]</t>
  </si>
  <si>
    <t>Education Support Staff</t>
  </si>
  <si>
    <t>Admin and Clerical</t>
  </si>
  <si>
    <r>
      <rPr>
        <b/>
        <sz val="10"/>
        <color theme="1"/>
        <rFont val="Calibri"/>
        <family val="2"/>
        <scheme val="minor"/>
      </rPr>
      <t xml:space="preserve">78% </t>
    </r>
    <r>
      <rPr>
        <sz val="10"/>
        <color theme="1"/>
        <rFont val="Calibri"/>
        <family val="2"/>
        <scheme val="minor"/>
      </rPr>
      <t xml:space="preserve">for Primary schools; </t>
    </r>
    <r>
      <rPr>
        <b/>
        <sz val="10"/>
        <color theme="1"/>
        <rFont val="Calibri"/>
        <family val="2"/>
        <scheme val="minor"/>
      </rPr>
      <t xml:space="preserve">75% </t>
    </r>
    <r>
      <rPr>
        <sz val="10"/>
        <color theme="1"/>
        <rFont val="Calibri"/>
        <family val="2"/>
        <scheme val="minor"/>
      </rPr>
      <t xml:space="preserve">for secondaries.  Any higher, and the school may struggle to cover its fixed costs as well as invest in longer term resources, eg buildings, IT, etc. </t>
    </r>
  </si>
  <si>
    <r>
      <t>Primary Schools</t>
    </r>
    <r>
      <rPr>
        <b/>
        <sz val="10"/>
        <color theme="1"/>
        <rFont val="Calibri"/>
        <family val="2"/>
        <scheme val="minor"/>
      </rPr>
      <t xml:space="preserve"> less than 50%</t>
    </r>
    <r>
      <rPr>
        <sz val="10"/>
        <color theme="1"/>
        <rFont val="Calibri"/>
        <family val="2"/>
        <scheme val="minor"/>
      </rPr>
      <t xml:space="preserve"> of TRI; Secondary Schools may find they spend slightly more. </t>
    </r>
  </si>
  <si>
    <r>
      <t>Primary Schools</t>
    </r>
    <r>
      <rPr>
        <b/>
        <sz val="10"/>
        <color theme="1"/>
        <rFont val="Calibri"/>
        <family val="2"/>
        <scheme val="minor"/>
      </rPr>
      <t xml:space="preserve">  less than 15%</t>
    </r>
    <r>
      <rPr>
        <sz val="10"/>
        <color theme="1"/>
        <rFont val="Calibri"/>
        <family val="2"/>
        <scheme val="minor"/>
      </rPr>
      <t xml:space="preserve"> of TRI;  Secondary Schools</t>
    </r>
    <r>
      <rPr>
        <b/>
        <sz val="10"/>
        <color theme="1"/>
        <rFont val="Calibri"/>
        <family val="2"/>
        <scheme val="minor"/>
      </rPr>
      <t xml:space="preserve"> less than 12%.  </t>
    </r>
  </si>
  <si>
    <t>Years 1 and 2</t>
  </si>
  <si>
    <t>Years 1 and 2 must balance or at least be break-even.  If not, you will need to contact Bursar Support who will then follow up with details of the Deficit Application process.</t>
  </si>
  <si>
    <r>
      <t xml:space="preserve">Please use Bursar Support's </t>
    </r>
    <r>
      <rPr>
        <b/>
        <sz val="10"/>
        <rFont val="Arial"/>
        <family val="2"/>
      </rPr>
      <t>Salary Spreadsheet</t>
    </r>
    <r>
      <rPr>
        <sz val="10"/>
        <rFont val="Arial"/>
        <family val="2"/>
      </rPr>
      <t xml:space="preserve"> to calculate employee costs:  Totals are shown on the 'Salaries' tab of the tool (ensure the drop down box in A1 is set to 'TOTAL'); on the 'Year 2' and 'Year 3' tabs an uplift of </t>
    </r>
    <r>
      <rPr>
        <b/>
        <sz val="10"/>
        <rFont val="Arial"/>
        <family val="2"/>
      </rPr>
      <t>0% is acceptable to apply no inflationary increase, but a % uplift of 1-3% can be applied  (</t>
    </r>
    <r>
      <rPr>
        <sz val="10"/>
        <rFont val="Arial"/>
        <family val="2"/>
      </rPr>
      <t>depending on what is affordable) (cells CD2, CD3 and CH2 for Year 2; cells CF2, CF3 and CJ2 for Year 3).  Input the totals generated directly into the yellow cells on the face of the plan.</t>
    </r>
  </si>
  <si>
    <t>2025/26</t>
  </si>
  <si>
    <t xml:space="preserve">Budget Share </t>
  </si>
  <si>
    <t>Early Years Funding (2yrs, 3&amp;4 yrs)</t>
  </si>
  <si>
    <t>MSAG 23/24</t>
  </si>
  <si>
    <t>Other Government Grants</t>
  </si>
  <si>
    <t>I07</t>
  </si>
  <si>
    <t>Please include notes re assumptions used and any differences between the 3 years in Column U</t>
  </si>
  <si>
    <t>The DfE views a school as a single entity (ie B and E budget combined).  Any information held on eg the benchmarking website will relate to both cost centres. Please complete the separate 'E budget' tab if you have one.</t>
  </si>
  <si>
    <r>
      <t>Column I '</t>
    </r>
    <r>
      <rPr>
        <b/>
        <sz val="10"/>
        <rFont val="Arial"/>
        <family val="2"/>
      </rPr>
      <t>Projected Outturn</t>
    </r>
    <r>
      <rPr>
        <sz val="10"/>
        <rFont val="Arial"/>
        <family val="2"/>
      </rPr>
      <t>' does not need to be completed on submission.  It should be used as a working document throughout the year and the 'Projected Outturn' column should reflect any significant changes.  Rationale and detail should  be entered into the 'Notes' cells.</t>
    </r>
  </si>
  <si>
    <t>GRANT FUNDING</t>
  </si>
  <si>
    <t>I01 Budget Share</t>
  </si>
  <si>
    <t>These were rolled into AWPU in 22-23 for most schools other than Special Schools and Nursery Schools/classes.  The grants no longer exist separately for any school in 23-24.</t>
  </si>
  <si>
    <t>Should be estimated using information from Sarah Ward.  Adjustments for Years 2 &amp; 3 should be based on school's knowledge of existing pupils - include details in the 'Notes' column.</t>
  </si>
  <si>
    <r>
      <t xml:space="preserve">Adjust for any changes in relevant pupil numbers (ie </t>
    </r>
    <r>
      <rPr>
        <b/>
        <sz val="10"/>
        <rFont val="Arial"/>
        <family val="2"/>
      </rPr>
      <t>current</t>
    </r>
    <r>
      <rPr>
        <sz val="10"/>
        <rFont val="Arial"/>
        <family val="2"/>
      </rPr>
      <t xml:space="preserve"> £ per pupil x school estimate of pupil numbers) - include details in the 'Notes' column.</t>
    </r>
  </si>
  <si>
    <t>I18C Recovery Premium</t>
  </si>
  <si>
    <t>I18C School-led tutoring</t>
  </si>
  <si>
    <t>Will continue for academic years 22-23 and 23-24, so impacting financial years up until 24-25.  Adjust for NOR changes.</t>
  </si>
  <si>
    <t>Confirmed continuation for academic years 23-24 and 24-25.  Assume funding is calculated as in PYs (adjust for NOR changes).  Ensure use is in line with up to date guidance (no capital) and corresponding expenditure has been included.</t>
  </si>
  <si>
    <t>I18A-C Old Coronavirus Grants</t>
  </si>
  <si>
    <t>No longer included separately as most are just relevant for the Prior Years.  These could be included in the blank rows labelled 'Other' - include details in the 'Notes' column.</t>
  </si>
  <si>
    <t>SELF-GENERATED INCOME</t>
  </si>
  <si>
    <r>
      <t>Notes</t>
    </r>
    <r>
      <rPr>
        <b/>
        <i/>
        <sz val="9"/>
        <rFont val="Arial"/>
        <family val="2"/>
      </rPr>
      <t xml:space="preserve"> </t>
    </r>
    <r>
      <rPr>
        <i/>
        <sz val="9"/>
        <rFont val="Arial"/>
        <family val="2"/>
      </rPr>
      <t>(re assumptions and changes between years)</t>
    </r>
  </si>
  <si>
    <t>CURRIC SUPPORT STAFF COSTS (E03) / TRI</t>
  </si>
  <si>
    <t>Include assumptions and differences between the years in the 'Notes' column.  Do not use donations as a balancing figure.</t>
  </si>
  <si>
    <t>EXPENDITURE</t>
  </si>
  <si>
    <r>
      <t xml:space="preserve">The 3 year plan should include </t>
    </r>
    <r>
      <rPr>
        <b/>
        <i/>
        <sz val="10"/>
        <rFont val="Arial"/>
        <family val="2"/>
      </rPr>
      <t>all increments</t>
    </r>
    <r>
      <rPr>
        <sz val="10"/>
        <rFont val="Arial"/>
        <family val="2"/>
      </rPr>
      <t xml:space="preserve"> and expected staff changes but an inflationary increase is not needed, unless you can afford it (1-3%). Ensure Governor are aware of your methodology by including details in the 'Notes' cells.  Funding has not been inflated.</t>
    </r>
  </si>
  <si>
    <t>Expenditure in Years 1-3, please enter the costs directly into the yellow cells of the plan.  Inflationary increases are not required as funding has not been inflated.  However included any increases due to NOR changes, SDP plans, etc.</t>
  </si>
  <si>
    <t xml:space="preserve">E BUDGET </t>
  </si>
  <si>
    <t xml:space="preserve">SURPLUS/(DEFICIT) POSITION </t>
  </si>
  <si>
    <t>b/f Surplus/ (deficit)</t>
  </si>
  <si>
    <t>In year balance</t>
  </si>
  <si>
    <t>Surplus/ (deficit) at YE</t>
  </si>
  <si>
    <t>Premises Related Costs (not E16 &amp; E17)</t>
  </si>
  <si>
    <t>Rates</t>
  </si>
  <si>
    <t>E17</t>
  </si>
  <si>
    <t>Year 1</t>
  </si>
  <si>
    <t>Prior Year</t>
  </si>
  <si>
    <t>Total YE balance (B + E)</t>
  </si>
  <si>
    <t>at its meeting of</t>
  </si>
  <si>
    <t>Signed (Chair of Governors):</t>
  </si>
  <si>
    <t>Printed (Chair of Governors):</t>
  </si>
  <si>
    <t>I18A/B</t>
  </si>
  <si>
    <t>Covid Grants - historic</t>
  </si>
  <si>
    <t>23/24 onwards does not include rates funding.</t>
  </si>
  <si>
    <t>CI01</t>
  </si>
  <si>
    <t>CI03</t>
  </si>
  <si>
    <t>CI04</t>
  </si>
  <si>
    <t>Capital Income</t>
  </si>
  <si>
    <t>Voluntary or Private Income</t>
  </si>
  <si>
    <t>Direct Revenue Financing</t>
  </si>
  <si>
    <t>CE01</t>
  </si>
  <si>
    <t>CE02</t>
  </si>
  <si>
    <t>CE03</t>
  </si>
  <si>
    <t>CE04</t>
  </si>
  <si>
    <t>New construction, conversion, renovation</t>
  </si>
  <si>
    <t>Vehicles, plant, equipment &amp; machinery</t>
  </si>
  <si>
    <t>ICT</t>
  </si>
  <si>
    <t xml:space="preserve">Capital Expenditure </t>
  </si>
  <si>
    <t xml:space="preserve">In-Year Balance  </t>
  </si>
  <si>
    <t>Acquisition of land and existing buildings</t>
  </si>
  <si>
    <t>Notes Y1</t>
  </si>
  <si>
    <t>Notes Y2</t>
  </si>
  <si>
    <t>Notes Y3</t>
  </si>
  <si>
    <t>= B4 above</t>
  </si>
  <si>
    <t>YEAR-END BALANCE</t>
  </si>
  <si>
    <t>In-Year Balance (TRI less Exp)</t>
  </si>
  <si>
    <t>Max:  Secondary 5% of TRI; Primary 8% of TRI</t>
  </si>
  <si>
    <t>ANALYSIS OF REVENUE BALANCES</t>
  </si>
  <si>
    <t>2026/27</t>
  </si>
  <si>
    <t>THREE YEAR BUDGET PLAN 2024/27</t>
  </si>
  <si>
    <t>NOR - Main School (Oct 21/22/23/24/25)</t>
  </si>
  <si>
    <t>NOR - Nursery / RU / 6th Form</t>
  </si>
  <si>
    <t>Up to 20/21 only. Nurseries up to 22/23 only, Special schls up to 23/24 only</t>
  </si>
  <si>
    <t>Supplementary Grant 22/23, 23/24</t>
  </si>
  <si>
    <t>Up to 22/23 only. Nurseries up to 23/24 only</t>
  </si>
  <si>
    <t>Up to 23/24 only.</t>
  </si>
  <si>
    <t>TPAG 23/24 &amp; 24/25 (Teachers Pay Additional Grant)</t>
  </si>
  <si>
    <t>Up to 24/25 only.</t>
  </si>
  <si>
    <t>Special Schools Annex 2 HN Funding</t>
  </si>
  <si>
    <t>Special Schools only.</t>
  </si>
  <si>
    <t>HN Teachers Pay &amp; Pension Funding</t>
  </si>
  <si>
    <t>I02</t>
  </si>
  <si>
    <t>ESFA Funding for Sixth Form</t>
  </si>
  <si>
    <t>Sixth Form only</t>
  </si>
  <si>
    <t>Up to Aug 2024 only.</t>
  </si>
  <si>
    <t>22/23 Change in Rates - schools no longer receive funding or cost except for Nurseries</t>
  </si>
  <si>
    <t>THREE YEAR E BUDGET PLAN 2024/27</t>
  </si>
  <si>
    <t>2024-27</t>
  </si>
  <si>
    <t>Balances at 1.4.24</t>
  </si>
  <si>
    <t>At 1.4.24</t>
  </si>
  <si>
    <t>c/f at 31.3.25</t>
  </si>
  <si>
    <t>Costs in 2024-25 Budget Plan</t>
  </si>
  <si>
    <t>CAPITAL BUDGET PLAN 2024/27</t>
  </si>
  <si>
    <t>School 3 Year Budget Plan to be returned to BST by 31 May 2024</t>
  </si>
  <si>
    <t>Guidance Notes for Three Year Budget Plan 2024-27</t>
  </si>
  <si>
    <r>
      <t>Future years can be based on either Y1 '</t>
    </r>
    <r>
      <rPr>
        <b/>
        <sz val="10"/>
        <rFont val="Arial"/>
        <family val="2"/>
      </rPr>
      <t>Current Budget</t>
    </r>
    <r>
      <rPr>
        <sz val="10"/>
        <rFont val="Arial"/>
        <family val="2"/>
      </rPr>
      <t>' or Y1 '</t>
    </r>
    <r>
      <rPr>
        <b/>
        <sz val="10"/>
        <rFont val="Arial"/>
        <family val="2"/>
      </rPr>
      <t>Projected Outturn</t>
    </r>
    <r>
      <rPr>
        <sz val="10"/>
        <rFont val="Arial"/>
        <family val="2"/>
      </rPr>
      <t xml:space="preserve">' by using the </t>
    </r>
    <r>
      <rPr>
        <b/>
        <sz val="10"/>
        <rFont val="Arial"/>
        <family val="2"/>
      </rPr>
      <t xml:space="preserve">purple drop-down box </t>
    </r>
    <r>
      <rPr>
        <sz val="10"/>
        <rFont val="Arial"/>
        <family val="2"/>
      </rPr>
      <t>(cell H2).  'Current Budget' ( column H) should be completed for initial submission; 'Projected Outturn' (Column I) should be completed during the year.  Use the 3 year plan as a working document, updating for significant changes eg 6 month and 9 month budget monitoring.</t>
    </r>
  </si>
  <si>
    <t>Please include figures for the census relating to the budget plan (eg Oct 23 census for 2024/25; forecast Oct 24 census for 2025/26, etc) - main school figures in Row 5; Nursery / RU / 6th Form in Row 6.</t>
  </si>
  <si>
    <t>Prior Years 2022-23 and 2023-24</t>
  </si>
  <si>
    <t>We have included 2 prior years on the template as it is helpful for Governors to see historic trends. Complete column D and F per the final (p13) CFR report.</t>
  </si>
  <si>
    <t>2024-25</t>
  </si>
  <si>
    <t xml:space="preserve">Complete column H per 2024/25 Annual Budget Plan. </t>
  </si>
  <si>
    <t>Use the 2024/25 Budget Notification spreadsheet to calculate any adjustments due to NOR changes for Years 2 and 3.  Please include rationale for any adjustments in the 'Notes' cell.</t>
  </si>
  <si>
    <t>Will continue for academic years 22-23 and 23-24, so impacting financial years up until 24-25.  Don't include funding in 3 year plan if you are not using it.    Ensure corresponding costs are included in plan.</t>
  </si>
  <si>
    <t>Ensure that funding matches expenditure (funding currently at £2.53/meal, less than expected meal price increase).  NB UIFSM does not cover meals for actual FSM children in infant classes.</t>
  </si>
  <si>
    <t>- 24/25 Projected Outturn, select this option from the drop-down menu in cell H2 if you are using it as a working document throughout the year.</t>
  </si>
  <si>
    <t>- Year 2 is 2025/26 (the b/f from 24/25 will be per the budget plan if 'Current Year' is selected in the purple box H2, or per the 'Projected Outturn' if selected)</t>
  </si>
  <si>
    <t>Shows the brought forward position from the previous year - input for the beginning of 22/23 and then calculated automatically</t>
  </si>
  <si>
    <t>I.e., TRI less expenditure</t>
  </si>
  <si>
    <r>
      <t xml:space="preserve">Please ensure that the plan is discussed by the Governors at FGB and signed off by the Chair of Governors (FGB Sign-off tab) before submitting a copy to Bursar Support by </t>
    </r>
    <r>
      <rPr>
        <b/>
        <sz val="10"/>
        <rFont val="Arial"/>
        <family val="2"/>
      </rPr>
      <t>31 May 2024</t>
    </r>
  </si>
  <si>
    <t>Teachers Pension Grant - Post 16 &amp; TPECG 2024</t>
  </si>
  <si>
    <t>Post 16 &amp; TPECG 204</t>
  </si>
  <si>
    <t>Deficit Recovery Year</t>
  </si>
  <si>
    <t>Deficit Year 1</t>
  </si>
  <si>
    <t>Deficit Year 2</t>
  </si>
  <si>
    <t>Deficit Year 3</t>
  </si>
  <si>
    <t>HOLY TRINITY SUNNINGDALE</t>
  </si>
  <si>
    <t>FAWB</t>
  </si>
  <si>
    <t>Reduction part of year 1, full year in years 2 and 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</si>
</sst>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0.00_-;\-&quot;£&quot;* #,##0.00_-;_-&quot;£&quot;* &quot;-&quot;??_-;_-@_-"/>
    <numFmt numFmtId="43" formatCode="_-* #,##0.00_-;\-* #,##0.00_-;_-* &quot;-&quot;??_-;_-@_-"/>
    <numFmt numFmtId="164" formatCode="#,##0;[Red]\(#,##0\)"/>
    <numFmt numFmtId="165" formatCode="#,##0.0;[Red]\(#,##0.0\)"/>
    <numFmt numFmtId="166" formatCode="#,##0.00;[Red]\(#,##0.00\)"/>
    <numFmt numFmtId="167" formatCode="0.0%"/>
    <numFmt numFmtId="168" formatCode="#,##0.000;[Red]\(#,##0.000\)"/>
  </numFmts>
  <fonts count="40" x14ac:knownFonts="1">
    <font>
      <sz val="11"/>
      <color theme="1"/>
      <name val="Calibri"/>
      <family val="2"/>
      <scheme val="minor"/>
    </font>
    <font>
      <sz val="11"/>
      <color theme="1"/>
      <name val="Calibri"/>
      <family val="2"/>
      <scheme val="minor"/>
    </font>
    <font>
      <b/>
      <sz val="11"/>
      <color rgb="FFFA7D00"/>
      <name val="Calibri"/>
      <family val="2"/>
      <scheme val="minor"/>
    </font>
    <font>
      <sz val="11"/>
      <color rgb="FFFF0000"/>
      <name val="Calibri"/>
      <family val="2"/>
      <scheme val="minor"/>
    </font>
    <font>
      <b/>
      <sz val="12"/>
      <name val="Arial"/>
      <family val="2"/>
    </font>
    <font>
      <b/>
      <u/>
      <sz val="12"/>
      <name val="Arial"/>
      <family val="2"/>
    </font>
    <font>
      <sz val="12"/>
      <name val="Arial"/>
      <family val="2"/>
    </font>
    <font>
      <b/>
      <sz val="11"/>
      <name val="Calibri"/>
      <family val="2"/>
      <scheme val="minor"/>
    </font>
    <font>
      <b/>
      <sz val="10"/>
      <name val="Arial"/>
      <family val="2"/>
    </font>
    <font>
      <b/>
      <sz val="10"/>
      <color rgb="FFFF0000"/>
      <name val="Arial"/>
      <family val="2"/>
    </font>
    <font>
      <sz val="9"/>
      <name val="Arial"/>
      <family val="2"/>
    </font>
    <font>
      <b/>
      <sz val="9"/>
      <name val="Arial"/>
      <family val="2"/>
    </font>
    <font>
      <sz val="10"/>
      <name val="Arial"/>
      <family val="2"/>
    </font>
    <font>
      <i/>
      <sz val="10"/>
      <name val="Arial"/>
      <family val="2"/>
    </font>
    <font>
      <i/>
      <sz val="9"/>
      <name val="Arial"/>
      <family val="2"/>
    </font>
    <font>
      <b/>
      <sz val="12"/>
      <color rgb="FFFF0000"/>
      <name val="Calibri"/>
      <family val="2"/>
      <scheme val="minor"/>
    </font>
    <font>
      <b/>
      <i/>
      <sz val="10"/>
      <name val="Arial"/>
      <family val="2"/>
    </font>
    <font>
      <b/>
      <i/>
      <sz val="10"/>
      <color indexed="48"/>
      <name val="Arial"/>
      <family val="2"/>
    </font>
    <font>
      <i/>
      <sz val="10"/>
      <color indexed="48"/>
      <name val="Arial"/>
      <family val="2"/>
    </font>
    <font>
      <b/>
      <sz val="10"/>
      <color indexed="9"/>
      <name val="Arial"/>
      <family val="2"/>
    </font>
    <font>
      <sz val="10"/>
      <color indexed="9"/>
      <name val="Arial"/>
      <family val="2"/>
    </font>
    <font>
      <sz val="11"/>
      <name val="Arial"/>
      <family val="2"/>
    </font>
    <font>
      <b/>
      <sz val="11"/>
      <name val="Arial"/>
      <family val="2"/>
    </font>
    <font>
      <b/>
      <i/>
      <sz val="9"/>
      <name val="Arial"/>
      <family val="2"/>
    </font>
    <font>
      <b/>
      <sz val="11"/>
      <color theme="1"/>
      <name val="Calibri"/>
      <family val="2"/>
      <scheme val="minor"/>
    </font>
    <font>
      <sz val="12"/>
      <name val="Times New Roman"/>
      <family val="1"/>
    </font>
    <font>
      <b/>
      <u/>
      <sz val="10"/>
      <name val="Arial"/>
      <family val="2"/>
    </font>
    <font>
      <b/>
      <sz val="10"/>
      <color theme="1"/>
      <name val="Calibri"/>
      <family val="2"/>
      <scheme val="minor"/>
    </font>
    <font>
      <sz val="10"/>
      <color theme="1"/>
      <name val="Calibri"/>
      <family val="2"/>
      <scheme val="minor"/>
    </font>
    <font>
      <sz val="14"/>
      <color theme="1"/>
      <name val="Calibri"/>
      <family val="2"/>
      <scheme val="minor"/>
    </font>
    <font>
      <sz val="12"/>
      <color theme="1"/>
      <name val="Calibri"/>
      <family val="2"/>
      <scheme val="minor"/>
    </font>
    <font>
      <b/>
      <i/>
      <sz val="10"/>
      <color theme="1"/>
      <name val="Calibri"/>
      <family val="2"/>
      <scheme val="minor"/>
    </font>
    <font>
      <sz val="10"/>
      <color rgb="FFFF0000"/>
      <name val="Arial"/>
      <family val="2"/>
    </font>
    <font>
      <sz val="9"/>
      <color theme="1"/>
      <name val="Calibri"/>
      <family val="2"/>
      <scheme val="minor"/>
    </font>
    <font>
      <i/>
      <sz val="11"/>
      <color theme="1"/>
      <name val="Calibri"/>
      <family val="2"/>
      <scheme val="minor"/>
    </font>
    <font>
      <sz val="8"/>
      <name val="Calibri"/>
      <family val="2"/>
      <scheme val="minor"/>
    </font>
    <font>
      <i/>
      <sz val="10"/>
      <color theme="1"/>
      <name val="Calibri"/>
      <family val="2"/>
      <scheme val="minor"/>
    </font>
    <font>
      <i/>
      <sz val="12"/>
      <name val="Arial"/>
      <family val="2"/>
    </font>
    <font>
      <b/>
      <i/>
      <sz val="11"/>
      <name val="Arial"/>
      <family val="2"/>
    </font>
    <font>
      <i/>
      <sz val="11"/>
      <name val="Arial"/>
      <family val="2"/>
    </font>
  </fonts>
  <fills count="18">
    <fill>
      <patternFill patternType="none"/>
    </fill>
    <fill>
      <patternFill patternType="gray125"/>
    </fill>
    <fill>
      <patternFill patternType="solid">
        <fgColor rgb="FFF2F2F2"/>
      </patternFill>
    </fill>
    <fill>
      <patternFill patternType="solid">
        <fgColor rgb="FFFFFF00"/>
        <bgColor indexed="64"/>
      </patternFill>
    </fill>
    <fill>
      <patternFill patternType="solid">
        <fgColor theme="0" tint="-4.9989318521683403E-2"/>
        <bgColor indexed="64"/>
      </patternFill>
    </fill>
    <fill>
      <patternFill patternType="solid">
        <fgColor rgb="FFE0C1FF"/>
        <bgColor indexed="64"/>
      </patternFill>
    </fill>
    <fill>
      <patternFill patternType="solid">
        <fgColor rgb="FFFFFF99"/>
        <bgColor indexed="64"/>
      </patternFill>
    </fill>
    <fill>
      <patternFill patternType="solid">
        <fgColor theme="0" tint="-0.14999847407452621"/>
        <bgColor indexed="64"/>
      </patternFill>
    </fill>
    <fill>
      <patternFill patternType="solid">
        <fgColor rgb="FFFFFFCC"/>
        <bgColor indexed="64"/>
      </patternFill>
    </fill>
    <fill>
      <patternFill patternType="solid">
        <fgColor indexed="43"/>
        <bgColor indexed="64"/>
      </patternFill>
    </fill>
    <fill>
      <patternFill patternType="solid">
        <fgColor rgb="FF00FF00"/>
        <bgColor indexed="64"/>
      </patternFill>
    </fill>
    <fill>
      <patternFill patternType="solid">
        <fgColor theme="0"/>
        <bgColor indexed="64"/>
      </patternFill>
    </fill>
    <fill>
      <patternFill patternType="solid">
        <fgColor rgb="FFE2E2E2"/>
        <bgColor indexed="64"/>
      </patternFill>
    </fill>
    <fill>
      <patternFill patternType="solid">
        <fgColor indexed="46"/>
        <bgColor indexed="64"/>
      </patternFill>
    </fill>
    <fill>
      <patternFill patternType="solid">
        <fgColor rgb="FFCCECFF"/>
        <bgColor indexed="64"/>
      </patternFill>
    </fill>
    <fill>
      <patternFill patternType="solid">
        <fgColor theme="6" tint="0.79998168889431442"/>
        <bgColor indexed="64"/>
      </patternFill>
    </fill>
    <fill>
      <patternFill patternType="solid">
        <fgColor theme="6" tint="0.59999389629810485"/>
        <bgColor indexed="64"/>
      </patternFill>
    </fill>
    <fill>
      <patternFill patternType="solid">
        <fgColor rgb="FFECF4FA"/>
        <bgColor indexed="64"/>
      </patternFill>
    </fill>
  </fills>
  <borders count="71">
    <border>
      <left/>
      <right/>
      <top/>
      <bottom/>
      <diagonal/>
    </border>
    <border>
      <left style="thin">
        <color rgb="FF7F7F7F"/>
      </left>
      <right style="thin">
        <color rgb="FF7F7F7F"/>
      </right>
      <top style="thin">
        <color rgb="FF7F7F7F"/>
      </top>
      <bottom style="thin">
        <color rgb="FF7F7F7F"/>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right style="thin">
        <color indexed="64"/>
      </right>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style="thin">
        <color indexed="64"/>
      </bottom>
      <diagonal/>
    </border>
    <border>
      <left/>
      <right/>
      <top/>
      <bottom style="thin">
        <color indexed="64"/>
      </bottom>
      <diagonal/>
    </border>
    <border>
      <left/>
      <right style="medium">
        <color indexed="64"/>
      </right>
      <top/>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medium">
        <color indexed="64"/>
      </top>
      <bottom style="thin">
        <color indexed="64"/>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style="medium">
        <color indexed="64"/>
      </top>
      <bottom/>
      <diagonal/>
    </border>
    <border>
      <left/>
      <right/>
      <top/>
      <bottom style="dashed">
        <color auto="1"/>
      </bottom>
      <diagonal/>
    </border>
    <border>
      <left/>
      <right/>
      <top/>
      <bottom style="dotted">
        <color auto="1"/>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medium">
        <color indexed="64"/>
      </right>
      <top/>
      <bottom style="dotted">
        <color auto="1"/>
      </bottom>
      <diagonal/>
    </border>
    <border>
      <left style="thin">
        <color indexed="64"/>
      </left>
      <right/>
      <top style="thin">
        <color indexed="64"/>
      </top>
      <bottom style="medium">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bottom style="thin">
        <color indexed="64"/>
      </bottom>
      <diagonal/>
    </border>
    <border>
      <left/>
      <right style="medium">
        <color indexed="64"/>
      </right>
      <top/>
      <bottom style="thin">
        <color indexed="64"/>
      </bottom>
      <diagonal/>
    </border>
    <border>
      <left/>
      <right style="thin">
        <color indexed="64"/>
      </right>
      <top style="medium">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s>
  <cellStyleXfs count="21">
    <xf numFmtId="0" fontId="0" fillId="0" borderId="0"/>
    <xf numFmtId="44" fontId="1" fillId="0" borderId="0" applyFont="0" applyFill="0" applyBorder="0" applyAlignment="0" applyProtection="0"/>
    <xf numFmtId="9" fontId="1" fillId="0" borderId="0" applyFont="0" applyFill="0" applyBorder="0" applyAlignment="0" applyProtection="0"/>
    <xf numFmtId="0" fontId="2" fillId="2" borderId="1" applyNumberFormat="0" applyAlignment="0" applyProtection="0"/>
    <xf numFmtId="0" fontId="12" fillId="0" borderId="0"/>
    <xf numFmtId="44" fontId="1" fillId="0" borderId="0" applyFont="0" applyFill="0" applyBorder="0" applyAlignment="0" applyProtection="0"/>
    <xf numFmtId="44" fontId="1" fillId="0" borderId="0" applyFont="0" applyFill="0" applyBorder="0" applyAlignment="0" applyProtection="0"/>
    <xf numFmtId="0" fontId="12" fillId="0" borderId="0"/>
    <xf numFmtId="9"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3" fontId="12"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3" fontId="12" fillId="0" borderId="0" applyFont="0" applyFill="0" applyBorder="0" applyAlignment="0" applyProtection="0"/>
    <xf numFmtId="44" fontId="1"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3" fontId="12" fillId="0" borderId="0" applyFont="0" applyFill="0" applyBorder="0" applyAlignment="0" applyProtection="0"/>
  </cellStyleXfs>
  <cellXfs count="521">
    <xf numFmtId="0" fontId="0" fillId="0" borderId="0" xfId="0"/>
    <xf numFmtId="164" fontId="4" fillId="0" borderId="0" xfId="0" applyNumberFormat="1" applyFont="1"/>
    <xf numFmtId="164" fontId="5" fillId="0" borderId="0" xfId="0" applyNumberFormat="1" applyFont="1"/>
    <xf numFmtId="164" fontId="6" fillId="0" borderId="0" xfId="0" applyNumberFormat="1" applyFont="1"/>
    <xf numFmtId="164" fontId="4" fillId="0" borderId="0" xfId="0" applyNumberFormat="1" applyFont="1" applyAlignment="1">
      <alignment horizontal="right"/>
    </xf>
    <xf numFmtId="164" fontId="6" fillId="3" borderId="5" xfId="0" applyNumberFormat="1" applyFont="1" applyFill="1" applyBorder="1" applyProtection="1">
      <protection locked="0"/>
    </xf>
    <xf numFmtId="164" fontId="0" fillId="0" borderId="0" xfId="0" applyNumberFormat="1"/>
    <xf numFmtId="164" fontId="10" fillId="0" borderId="9" xfId="0" applyNumberFormat="1" applyFont="1" applyBorder="1" applyAlignment="1">
      <alignment horizontal="center" wrapText="1"/>
    </xf>
    <xf numFmtId="164" fontId="10" fillId="0" borderId="8" xfId="0" applyNumberFormat="1" applyFont="1" applyBorder="1" applyAlignment="1">
      <alignment horizontal="center" wrapText="1"/>
    </xf>
    <xf numFmtId="164" fontId="8" fillId="7" borderId="10" xfId="0" applyNumberFormat="1" applyFont="1" applyFill="1" applyBorder="1" applyAlignment="1">
      <alignment horizontal="center" vertical="center" wrapText="1"/>
    </xf>
    <xf numFmtId="164" fontId="8" fillId="0" borderId="11" xfId="0" applyNumberFormat="1" applyFont="1" applyBorder="1" applyAlignment="1">
      <alignment horizontal="center" vertical="center" wrapText="1"/>
    </xf>
    <xf numFmtId="164" fontId="8" fillId="0" borderId="8" xfId="0" applyNumberFormat="1" applyFont="1" applyBorder="1" applyAlignment="1">
      <alignment horizontal="center" vertical="center" wrapText="1"/>
    </xf>
    <xf numFmtId="164" fontId="8" fillId="0" borderId="12" xfId="0" applyNumberFormat="1" applyFont="1" applyBorder="1" applyAlignment="1">
      <alignment horizontal="center" vertical="center" wrapText="1"/>
    </xf>
    <xf numFmtId="164" fontId="8" fillId="7" borderId="12" xfId="0" applyNumberFormat="1" applyFont="1" applyFill="1" applyBorder="1" applyAlignment="1">
      <alignment horizontal="center" vertical="center" wrapText="1"/>
    </xf>
    <xf numFmtId="164" fontId="8" fillId="0" borderId="13" xfId="0" applyNumberFormat="1" applyFont="1" applyBorder="1" applyAlignment="1">
      <alignment horizontal="center" vertical="center" wrapText="1"/>
    </xf>
    <xf numFmtId="164" fontId="10" fillId="0" borderId="12" xfId="0" applyNumberFormat="1" applyFont="1" applyBorder="1" applyAlignment="1">
      <alignment horizontal="center" wrapText="1"/>
    </xf>
    <xf numFmtId="164" fontId="10" fillId="0" borderId="0" xfId="0" applyNumberFormat="1" applyFont="1" applyAlignment="1">
      <alignment wrapText="1"/>
    </xf>
    <xf numFmtId="164" fontId="10" fillId="0" borderId="0" xfId="0" applyNumberFormat="1" applyFont="1"/>
    <xf numFmtId="164" fontId="10" fillId="0" borderId="0" xfId="0" applyNumberFormat="1" applyFont="1" applyAlignment="1">
      <alignment vertical="center"/>
    </xf>
    <xf numFmtId="164" fontId="10" fillId="0" borderId="14" xfId="0" applyNumberFormat="1" applyFont="1" applyBorder="1" applyAlignment="1">
      <alignment vertical="center" wrapText="1"/>
    </xf>
    <xf numFmtId="164" fontId="10" fillId="0" borderId="9" xfId="0" applyNumberFormat="1" applyFont="1" applyBorder="1" applyAlignment="1">
      <alignment horizontal="center" vertical="center" wrapText="1"/>
    </xf>
    <xf numFmtId="164" fontId="11" fillId="0" borderId="9" xfId="0" quotePrefix="1" applyNumberFormat="1" applyFont="1" applyBorder="1" applyAlignment="1">
      <alignment horizontal="center" vertical="center" wrapText="1"/>
    </xf>
    <xf numFmtId="164" fontId="8" fillId="0" borderId="12" xfId="0" quotePrefix="1" applyNumberFormat="1" applyFont="1" applyBorder="1" applyAlignment="1">
      <alignment horizontal="center" vertical="center" wrapText="1"/>
    </xf>
    <xf numFmtId="164" fontId="10" fillId="0" borderId="12" xfId="0" applyNumberFormat="1" applyFont="1" applyBorder="1" applyAlignment="1">
      <alignment horizontal="center" vertical="center" wrapText="1"/>
    </xf>
    <xf numFmtId="164" fontId="10" fillId="0" borderId="15" xfId="0" applyNumberFormat="1" applyFont="1" applyBorder="1" applyAlignment="1">
      <alignment horizontal="center" vertical="center" wrapText="1"/>
    </xf>
    <xf numFmtId="164" fontId="10" fillId="0" borderId="0" xfId="0" applyNumberFormat="1" applyFont="1" applyAlignment="1">
      <alignment vertical="center" wrapText="1"/>
    </xf>
    <xf numFmtId="164" fontId="11" fillId="0" borderId="12" xfId="0" applyNumberFormat="1" applyFont="1" applyBorder="1"/>
    <xf numFmtId="164" fontId="10" fillId="0" borderId="4" xfId="0" applyNumberFormat="1" applyFont="1" applyBorder="1"/>
    <xf numFmtId="164" fontId="10" fillId="8" borderId="12" xfId="0" applyNumberFormat="1" applyFont="1" applyFill="1" applyBorder="1" applyAlignment="1" applyProtection="1">
      <alignment horizontal="center" wrapText="1"/>
      <protection locked="0"/>
    </xf>
    <xf numFmtId="164" fontId="10" fillId="9" borderId="12" xfId="0" applyNumberFormat="1" applyFont="1" applyFill="1" applyBorder="1" applyAlignment="1" applyProtection="1">
      <alignment horizontal="center" wrapText="1"/>
      <protection locked="0"/>
    </xf>
    <xf numFmtId="164" fontId="10" fillId="0" borderId="11" xfId="0" applyNumberFormat="1" applyFont="1" applyBorder="1" applyAlignment="1">
      <alignment horizontal="center" wrapText="1"/>
    </xf>
    <xf numFmtId="164" fontId="10" fillId="0" borderId="13" xfId="0" applyNumberFormat="1" applyFont="1" applyBorder="1" applyAlignment="1">
      <alignment horizontal="center" wrapText="1"/>
    </xf>
    <xf numFmtId="164" fontId="10" fillId="9" borderId="12" xfId="0" applyNumberFormat="1" applyFont="1" applyFill="1" applyBorder="1" applyAlignment="1">
      <alignment horizontal="center" wrapText="1"/>
    </xf>
    <xf numFmtId="164" fontId="10" fillId="0" borderId="15" xfId="0" applyNumberFormat="1" applyFont="1" applyBorder="1" applyAlignment="1">
      <alignment horizontal="center" wrapText="1"/>
    </xf>
    <xf numFmtId="164" fontId="10" fillId="9" borderId="16" xfId="0" applyNumberFormat="1" applyFont="1" applyFill="1" applyBorder="1" applyAlignment="1">
      <alignment horizontal="center" wrapText="1"/>
    </xf>
    <xf numFmtId="164" fontId="11" fillId="0" borderId="0" xfId="0" applyNumberFormat="1" applyFont="1" applyAlignment="1">
      <alignment wrapText="1"/>
    </xf>
    <xf numFmtId="164" fontId="10" fillId="0" borderId="16" xfId="0" applyNumberFormat="1" applyFont="1" applyBorder="1" applyAlignment="1">
      <alignment horizontal="center" wrapText="1"/>
    </xf>
    <xf numFmtId="164" fontId="10" fillId="0" borderId="16" xfId="0" applyNumberFormat="1" applyFont="1" applyBorder="1" applyAlignment="1" applyProtection="1">
      <alignment horizontal="center" wrapText="1"/>
      <protection locked="0"/>
    </xf>
    <xf numFmtId="164" fontId="10" fillId="0" borderId="0" xfId="0" applyNumberFormat="1" applyFont="1" applyAlignment="1">
      <alignment horizontal="center" wrapText="1"/>
    </xf>
    <xf numFmtId="164" fontId="0" fillId="7" borderId="18" xfId="0" applyNumberFormat="1" applyFill="1" applyBorder="1"/>
    <xf numFmtId="164" fontId="12" fillId="7" borderId="18" xfId="0" applyNumberFormat="1" applyFont="1" applyFill="1" applyBorder="1" applyAlignment="1">
      <alignment wrapText="1"/>
    </xf>
    <xf numFmtId="164" fontId="0" fillId="7" borderId="19" xfId="0" applyNumberFormat="1" applyFill="1" applyBorder="1"/>
    <xf numFmtId="164" fontId="0" fillId="0" borderId="16" xfId="0" applyNumberFormat="1" applyBorder="1"/>
    <xf numFmtId="164" fontId="0" fillId="0" borderId="15" xfId="0" applyNumberFormat="1" applyBorder="1"/>
    <xf numFmtId="164" fontId="8" fillId="4" borderId="20" xfId="0" applyNumberFormat="1" applyFont="1" applyFill="1" applyBorder="1" applyAlignment="1">
      <alignment horizontal="left" vertical="center"/>
    </xf>
    <xf numFmtId="164" fontId="4" fillId="4" borderId="21" xfId="0" applyNumberFormat="1" applyFont="1" applyFill="1" applyBorder="1" applyAlignment="1">
      <alignment horizontal="left" vertical="center"/>
    </xf>
    <xf numFmtId="164" fontId="0" fillId="4" borderId="21" xfId="0" applyNumberFormat="1" applyFill="1" applyBorder="1"/>
    <xf numFmtId="164" fontId="0" fillId="4" borderId="14" xfId="0" applyNumberFormat="1" applyFill="1" applyBorder="1"/>
    <xf numFmtId="164" fontId="10" fillId="0" borderId="10" xfId="0" applyNumberFormat="1" applyFont="1" applyBorder="1" applyAlignment="1">
      <alignment horizontal="left"/>
    </xf>
    <xf numFmtId="0" fontId="12" fillId="0" borderId="10" xfId="0" applyFont="1" applyBorder="1" applyProtection="1">
      <protection locked="0"/>
    </xf>
    <xf numFmtId="164" fontId="10" fillId="0" borderId="13" xfId="0" applyNumberFormat="1" applyFont="1" applyBorder="1"/>
    <xf numFmtId="164" fontId="10" fillId="8" borderId="10" xfId="0" applyNumberFormat="1" applyFont="1" applyFill="1" applyBorder="1" applyProtection="1">
      <protection locked="0"/>
    </xf>
    <xf numFmtId="164" fontId="10" fillId="9" borderId="10" xfId="0" applyNumberFormat="1" applyFont="1" applyFill="1" applyBorder="1" applyProtection="1">
      <protection locked="0"/>
    </xf>
    <xf numFmtId="164" fontId="10" fillId="0" borderId="11" xfId="0" applyNumberFormat="1" applyFont="1" applyBorder="1" applyProtection="1">
      <protection locked="0"/>
    </xf>
    <xf numFmtId="164" fontId="10" fillId="0" borderId="8" xfId="0" applyNumberFormat="1" applyFont="1" applyBorder="1"/>
    <xf numFmtId="164" fontId="10" fillId="0" borderId="14" xfId="0" applyNumberFormat="1" applyFont="1" applyBorder="1"/>
    <xf numFmtId="164" fontId="10" fillId="9" borderId="12" xfId="0" applyNumberFormat="1" applyFont="1" applyFill="1" applyBorder="1" applyProtection="1">
      <protection locked="0"/>
    </xf>
    <xf numFmtId="164" fontId="10" fillId="0" borderId="12" xfId="0" applyNumberFormat="1" applyFont="1" applyBorder="1" applyProtection="1">
      <protection locked="0"/>
    </xf>
    <xf numFmtId="0" fontId="12" fillId="0" borderId="12" xfId="0" applyFont="1" applyBorder="1" applyProtection="1">
      <protection locked="0"/>
    </xf>
    <xf numFmtId="164" fontId="10" fillId="8" borderId="12" xfId="0" applyNumberFormat="1" applyFont="1" applyFill="1" applyBorder="1" applyProtection="1">
      <protection locked="0"/>
    </xf>
    <xf numFmtId="164" fontId="10" fillId="0" borderId="12" xfId="0" applyNumberFormat="1" applyFont="1" applyBorder="1" applyAlignment="1">
      <alignment horizontal="left"/>
    </xf>
    <xf numFmtId="164" fontId="10" fillId="0" borderId="11" xfId="0" applyNumberFormat="1" applyFont="1" applyBorder="1"/>
    <xf numFmtId="164" fontId="10" fillId="0" borderId="12" xfId="0" applyNumberFormat="1" applyFont="1" applyBorder="1"/>
    <xf numFmtId="164" fontId="10" fillId="10" borderId="13" xfId="0" applyNumberFormat="1" applyFont="1" applyFill="1" applyBorder="1"/>
    <xf numFmtId="164" fontId="10" fillId="0" borderId="15" xfId="0" applyNumberFormat="1" applyFont="1" applyBorder="1" applyAlignment="1" applyProtection="1">
      <alignment horizontal="left"/>
      <protection locked="0"/>
    </xf>
    <xf numFmtId="164" fontId="13" fillId="0" borderId="15" xfId="0" applyNumberFormat="1" applyFont="1" applyBorder="1" applyProtection="1">
      <protection locked="0"/>
    </xf>
    <xf numFmtId="164" fontId="10" fillId="8" borderId="15" xfId="0" applyNumberFormat="1" applyFont="1" applyFill="1" applyBorder="1" applyProtection="1">
      <protection locked="0"/>
    </xf>
    <xf numFmtId="164" fontId="10" fillId="9" borderId="15" xfId="0" applyNumberFormat="1" applyFont="1" applyFill="1" applyBorder="1" applyProtection="1">
      <protection locked="0"/>
    </xf>
    <xf numFmtId="164" fontId="10" fillId="0" borderId="9" xfId="0" applyNumberFormat="1" applyFont="1" applyBorder="1"/>
    <xf numFmtId="164" fontId="10" fillId="0" borderId="8" xfId="0" applyNumberFormat="1" applyFont="1" applyBorder="1" applyProtection="1">
      <protection locked="0"/>
    </xf>
    <xf numFmtId="164" fontId="10" fillId="0" borderId="15" xfId="0" applyNumberFormat="1" applyFont="1" applyBorder="1" applyProtection="1">
      <protection locked="0"/>
    </xf>
    <xf numFmtId="164" fontId="8" fillId="0" borderId="12" xfId="0" applyNumberFormat="1" applyFont="1" applyBorder="1" applyAlignment="1">
      <alignment horizontal="left"/>
    </xf>
    <xf numFmtId="164" fontId="11" fillId="11" borderId="12" xfId="0" applyNumberFormat="1" applyFont="1" applyFill="1" applyBorder="1"/>
    <xf numFmtId="164" fontId="11" fillId="0" borderId="0" xfId="0" applyNumberFormat="1" applyFont="1"/>
    <xf numFmtId="164" fontId="11" fillId="0" borderId="22" xfId="0" applyNumberFormat="1" applyFont="1" applyBorder="1"/>
    <xf numFmtId="164" fontId="11" fillId="0" borderId="23" xfId="0" applyNumberFormat="1" applyFont="1" applyBorder="1"/>
    <xf numFmtId="164" fontId="11" fillId="0" borderId="24" xfId="0" applyNumberFormat="1" applyFont="1" applyBorder="1"/>
    <xf numFmtId="164" fontId="11" fillId="0" borderId="19" xfId="0" applyNumberFormat="1" applyFont="1" applyBorder="1"/>
    <xf numFmtId="164" fontId="11" fillId="0" borderId="25" xfId="0" applyNumberFormat="1" applyFont="1" applyBorder="1"/>
    <xf numFmtId="164" fontId="8" fillId="4" borderId="2" xfId="0" applyNumberFormat="1" applyFont="1" applyFill="1" applyBorder="1" applyAlignment="1">
      <alignment horizontal="left" vertical="center"/>
    </xf>
    <xf numFmtId="164" fontId="8" fillId="4" borderId="3" xfId="0" applyNumberFormat="1" applyFont="1" applyFill="1" applyBorder="1" applyAlignment="1">
      <alignment horizontal="left" vertical="center"/>
    </xf>
    <xf numFmtId="164" fontId="10" fillId="4" borderId="3" xfId="0" applyNumberFormat="1" applyFont="1" applyFill="1" applyBorder="1"/>
    <xf numFmtId="164" fontId="11" fillId="4" borderId="3" xfId="0" applyNumberFormat="1" applyFont="1" applyFill="1" applyBorder="1"/>
    <xf numFmtId="165" fontId="11" fillId="4" borderId="3" xfId="0" applyNumberFormat="1" applyFont="1" applyFill="1" applyBorder="1"/>
    <xf numFmtId="164" fontId="11" fillId="4" borderId="4" xfId="0" applyNumberFormat="1" applyFont="1" applyFill="1" applyBorder="1"/>
    <xf numFmtId="164" fontId="10" fillId="0" borderId="10" xfId="0" applyNumberFormat="1" applyFont="1" applyBorder="1"/>
    <xf numFmtId="164" fontId="10" fillId="8" borderId="13" xfId="0" applyNumberFormat="1" applyFont="1" applyFill="1" applyBorder="1" applyProtection="1">
      <protection locked="0"/>
    </xf>
    <xf numFmtId="164" fontId="10" fillId="9" borderId="13" xfId="0" applyNumberFormat="1" applyFont="1" applyFill="1" applyBorder="1" applyProtection="1">
      <protection locked="0"/>
    </xf>
    <xf numFmtId="164" fontId="10" fillId="0" borderId="0" xfId="0" applyNumberFormat="1" applyFont="1" applyProtection="1">
      <protection locked="0"/>
    </xf>
    <xf numFmtId="164" fontId="10" fillId="0" borderId="13" xfId="0" applyNumberFormat="1" applyFont="1" applyBorder="1" applyProtection="1">
      <protection locked="0"/>
    </xf>
    <xf numFmtId="164" fontId="14" fillId="0" borderId="15" xfId="0" applyNumberFormat="1" applyFont="1" applyBorder="1" applyProtection="1">
      <protection locked="0"/>
    </xf>
    <xf numFmtId="164" fontId="8" fillId="0" borderId="26" xfId="0" applyNumberFormat="1" applyFont="1" applyBorder="1" applyAlignment="1">
      <alignment horizontal="left"/>
    </xf>
    <xf numFmtId="164" fontId="8" fillId="0" borderId="9" xfId="0" applyNumberFormat="1" applyFont="1" applyBorder="1" applyAlignment="1">
      <alignment horizontal="left"/>
    </xf>
    <xf numFmtId="164" fontId="11" fillId="11" borderId="15" xfId="0" applyNumberFormat="1" applyFont="1" applyFill="1" applyBorder="1"/>
    <xf numFmtId="164" fontId="10" fillId="0" borderId="18" xfId="0" applyNumberFormat="1" applyFont="1" applyBorder="1"/>
    <xf numFmtId="164" fontId="11" fillId="12" borderId="27" xfId="0" applyNumberFormat="1" applyFont="1" applyFill="1" applyBorder="1"/>
    <xf numFmtId="164" fontId="10" fillId="7" borderId="27" xfId="0" applyNumberFormat="1" applyFont="1" applyFill="1" applyBorder="1"/>
    <xf numFmtId="164" fontId="10" fillId="0" borderId="27" xfId="0" applyNumberFormat="1" applyFont="1" applyBorder="1"/>
    <xf numFmtId="164" fontId="11" fillId="12" borderId="28" xfId="0" applyNumberFormat="1" applyFont="1" applyFill="1" applyBorder="1"/>
    <xf numFmtId="164" fontId="10" fillId="7" borderId="18" xfId="0" applyNumberFormat="1" applyFont="1" applyFill="1" applyBorder="1"/>
    <xf numFmtId="164" fontId="10" fillId="7" borderId="19" xfId="0" applyNumberFormat="1" applyFont="1" applyFill="1" applyBorder="1"/>
    <xf numFmtId="164" fontId="10" fillId="0" borderId="21" xfId="0" applyNumberFormat="1" applyFont="1" applyBorder="1"/>
    <xf numFmtId="164" fontId="10" fillId="0" borderId="0" xfId="0" applyNumberFormat="1" applyFont="1" applyAlignment="1">
      <alignment horizontal="left"/>
    </xf>
    <xf numFmtId="165" fontId="10" fillId="0" borderId="11" xfId="0" applyNumberFormat="1" applyFont="1" applyBorder="1"/>
    <xf numFmtId="166" fontId="10" fillId="0" borderId="8" xfId="0" applyNumberFormat="1" applyFont="1" applyBorder="1" applyProtection="1">
      <protection locked="0"/>
    </xf>
    <xf numFmtId="164" fontId="10" fillId="13" borderId="10" xfId="0" applyNumberFormat="1" applyFont="1" applyFill="1" applyBorder="1"/>
    <xf numFmtId="165" fontId="10" fillId="0" borderId="13" xfId="0" applyNumberFormat="1" applyFont="1" applyBorder="1" applyProtection="1">
      <protection locked="0"/>
    </xf>
    <xf numFmtId="164" fontId="10" fillId="0" borderId="3" xfId="0" applyNumberFormat="1" applyFont="1" applyBorder="1" applyProtection="1">
      <protection locked="0"/>
    </xf>
    <xf numFmtId="164" fontId="10" fillId="8" borderId="2" xfId="0" applyNumberFormat="1" applyFont="1" applyFill="1" applyBorder="1" applyProtection="1">
      <protection locked="0"/>
    </xf>
    <xf numFmtId="164" fontId="10" fillId="9" borderId="2" xfId="0" applyNumberFormat="1" applyFont="1" applyFill="1" applyBorder="1" applyProtection="1">
      <protection locked="0"/>
    </xf>
    <xf numFmtId="164" fontId="10" fillId="13" borderId="3" xfId="0" applyNumberFormat="1" applyFont="1" applyFill="1" applyBorder="1"/>
    <xf numFmtId="164" fontId="10" fillId="13" borderId="12" xfId="0" applyNumberFormat="1" applyFont="1" applyFill="1" applyBorder="1"/>
    <xf numFmtId="164" fontId="10" fillId="8" borderId="11" xfId="0" applyNumberFormat="1" applyFont="1" applyFill="1" applyBorder="1" applyProtection="1">
      <protection locked="0"/>
    </xf>
    <xf numFmtId="164" fontId="10" fillId="9" borderId="11" xfId="0" applyNumberFormat="1" applyFont="1" applyFill="1" applyBorder="1" applyProtection="1">
      <protection locked="0"/>
    </xf>
    <xf numFmtId="164" fontId="11" fillId="0" borderId="12" xfId="0" applyNumberFormat="1" applyFont="1" applyBorder="1" applyAlignment="1">
      <alignment horizontal="left"/>
    </xf>
    <xf numFmtId="165" fontId="11" fillId="0" borderId="0" xfId="0" applyNumberFormat="1" applyFont="1"/>
    <xf numFmtId="165" fontId="11" fillId="0" borderId="22" xfId="0" applyNumberFormat="1" applyFont="1" applyBorder="1"/>
    <xf numFmtId="165" fontId="11" fillId="0" borderId="19" xfId="0" applyNumberFormat="1" applyFont="1" applyBorder="1"/>
    <xf numFmtId="165" fontId="11" fillId="0" borderId="18" xfId="0" applyNumberFormat="1" applyFont="1" applyBorder="1"/>
    <xf numFmtId="164" fontId="10" fillId="0" borderId="29" xfId="0" applyNumberFormat="1" applyFont="1" applyBorder="1"/>
    <xf numFmtId="164" fontId="10" fillId="8" borderId="4" xfId="0" applyNumberFormat="1" applyFont="1" applyFill="1" applyBorder="1" applyProtection="1">
      <protection locked="0"/>
    </xf>
    <xf numFmtId="164" fontId="10" fillId="9" borderId="4" xfId="0" applyNumberFormat="1" applyFont="1" applyFill="1" applyBorder="1" applyProtection="1">
      <protection locked="0"/>
    </xf>
    <xf numFmtId="165" fontId="10" fillId="0" borderId="8" xfId="0" applyNumberFormat="1" applyFont="1" applyBorder="1" applyProtection="1">
      <protection locked="0"/>
    </xf>
    <xf numFmtId="164" fontId="10" fillId="8" borderId="9" xfId="0" applyNumberFormat="1" applyFont="1" applyFill="1" applyBorder="1" applyProtection="1">
      <protection locked="0"/>
    </xf>
    <xf numFmtId="164" fontId="10" fillId="9" borderId="9" xfId="0" applyNumberFormat="1" applyFont="1" applyFill="1" applyBorder="1" applyProtection="1">
      <protection locked="0"/>
    </xf>
    <xf numFmtId="165" fontId="10" fillId="0" borderId="15" xfId="0" applyNumberFormat="1" applyFont="1" applyBorder="1" applyProtection="1">
      <protection locked="0"/>
    </xf>
    <xf numFmtId="165" fontId="10" fillId="0" borderId="12" xfId="0" applyNumberFormat="1" applyFont="1" applyBorder="1" applyProtection="1">
      <protection locked="0"/>
    </xf>
    <xf numFmtId="164" fontId="10" fillId="0" borderId="15" xfId="0" applyNumberFormat="1" applyFont="1" applyBorder="1"/>
    <xf numFmtId="165" fontId="11" fillId="0" borderId="30" xfId="0" applyNumberFormat="1" applyFont="1" applyBorder="1"/>
    <xf numFmtId="165" fontId="11" fillId="0" borderId="6" xfId="0" applyNumberFormat="1" applyFont="1" applyBorder="1"/>
    <xf numFmtId="164" fontId="10" fillId="0" borderId="5" xfId="0" applyNumberFormat="1" applyFont="1" applyBorder="1"/>
    <xf numFmtId="164" fontId="4" fillId="7" borderId="31" xfId="0" applyNumberFormat="1" applyFont="1" applyFill="1" applyBorder="1" applyAlignment="1">
      <alignment horizontal="left"/>
    </xf>
    <xf numFmtId="164" fontId="8" fillId="7" borderId="27" xfId="0" applyNumberFormat="1" applyFont="1" applyFill="1" applyBorder="1" applyAlignment="1">
      <alignment horizontal="left"/>
    </xf>
    <xf numFmtId="164" fontId="11" fillId="7" borderId="27" xfId="0" applyNumberFormat="1" applyFont="1" applyFill="1" applyBorder="1"/>
    <xf numFmtId="165" fontId="11" fillId="7" borderId="27" xfId="0" applyNumberFormat="1" applyFont="1" applyFill="1" applyBorder="1"/>
    <xf numFmtId="164" fontId="11" fillId="7" borderId="28" xfId="0" applyNumberFormat="1" applyFont="1" applyFill="1" applyBorder="1"/>
    <xf numFmtId="164" fontId="8" fillId="0" borderId="0" xfId="0" applyNumberFormat="1" applyFont="1" applyAlignment="1">
      <alignment horizontal="left"/>
    </xf>
    <xf numFmtId="0" fontId="12" fillId="0" borderId="32" xfId="0" applyFont="1" applyBorder="1" applyAlignment="1">
      <alignment vertical="center"/>
    </xf>
    <xf numFmtId="164" fontId="0" fillId="6" borderId="10" xfId="0" applyNumberFormat="1" applyFill="1" applyBorder="1" applyProtection="1">
      <protection locked="0"/>
    </xf>
    <xf numFmtId="164" fontId="0" fillId="0" borderId="10" xfId="0" applyNumberFormat="1" applyBorder="1"/>
    <xf numFmtId="164" fontId="0" fillId="11" borderId="10" xfId="0" applyNumberFormat="1" applyFill="1" applyBorder="1"/>
    <xf numFmtId="0" fontId="4" fillId="7" borderId="31" xfId="0" applyFont="1" applyFill="1" applyBorder="1" applyAlignment="1">
      <alignment vertical="center"/>
    </xf>
    <xf numFmtId="164" fontId="6" fillId="7" borderId="27" xfId="0" applyNumberFormat="1" applyFont="1" applyFill="1" applyBorder="1"/>
    <xf numFmtId="164" fontId="0" fillId="7" borderId="27" xfId="0" applyNumberFormat="1" applyFill="1" applyBorder="1"/>
    <xf numFmtId="164" fontId="0" fillId="7" borderId="28" xfId="0" applyNumberFormat="1" applyFill="1" applyBorder="1"/>
    <xf numFmtId="164" fontId="16" fillId="0" borderId="0" xfId="0" applyNumberFormat="1" applyFont="1"/>
    <xf numFmtId="164" fontId="17" fillId="0" borderId="0" xfId="0" applyNumberFormat="1" applyFont="1"/>
    <xf numFmtId="167" fontId="16" fillId="0" borderId="0" xfId="2" applyNumberFormat="1" applyFont="1" applyBorder="1"/>
    <xf numFmtId="165" fontId="17" fillId="0" borderId="0" xfId="0" applyNumberFormat="1" applyFont="1"/>
    <xf numFmtId="164" fontId="13" fillId="0" borderId="0" xfId="0" applyNumberFormat="1" applyFont="1"/>
    <xf numFmtId="164" fontId="17" fillId="0" borderId="10" xfId="0" applyNumberFormat="1" applyFont="1" applyBorder="1" applyAlignment="1">
      <alignment horizontal="center" vertical="center"/>
    </xf>
    <xf numFmtId="167" fontId="12" fillId="11" borderId="12" xfId="0" applyNumberFormat="1" applyFont="1" applyFill="1" applyBorder="1" applyAlignment="1">
      <alignment horizontal="right" vertical="center"/>
    </xf>
    <xf numFmtId="164" fontId="18" fillId="0" borderId="10" xfId="0" applyNumberFormat="1" applyFont="1" applyBorder="1" applyAlignment="1">
      <alignment horizontal="right" vertical="center"/>
    </xf>
    <xf numFmtId="164" fontId="13" fillId="0" borderId="10" xfId="0" applyNumberFormat="1" applyFont="1" applyBorder="1" applyAlignment="1">
      <alignment horizontal="right" vertical="center"/>
    </xf>
    <xf numFmtId="164" fontId="13" fillId="0" borderId="5" xfId="0" applyNumberFormat="1" applyFont="1" applyBorder="1" applyAlignment="1">
      <alignment horizontal="center" vertical="center"/>
    </xf>
    <xf numFmtId="164" fontId="13" fillId="0" borderId="0" xfId="0" applyNumberFormat="1" applyFont="1" applyAlignment="1">
      <alignment horizontal="center" vertical="center"/>
    </xf>
    <xf numFmtId="164" fontId="4" fillId="7" borderId="17" xfId="0" applyNumberFormat="1" applyFont="1" applyFill="1" applyBorder="1"/>
    <xf numFmtId="164" fontId="4" fillId="7" borderId="18" xfId="0" applyNumberFormat="1" applyFont="1" applyFill="1" applyBorder="1"/>
    <xf numFmtId="164" fontId="12" fillId="7" borderId="18" xfId="0" applyNumberFormat="1" applyFont="1" applyFill="1" applyBorder="1"/>
    <xf numFmtId="164" fontId="8" fillId="7" borderId="18" xfId="0" applyNumberFormat="1" applyFont="1" applyFill="1" applyBorder="1"/>
    <xf numFmtId="168" fontId="19" fillId="7" borderId="18" xfId="0" applyNumberFormat="1" applyFont="1" applyFill="1" applyBorder="1"/>
    <xf numFmtId="164" fontId="8" fillId="7" borderId="19" xfId="0" applyNumberFormat="1" applyFont="1" applyFill="1" applyBorder="1"/>
    <xf numFmtId="164" fontId="8" fillId="0" borderId="0" xfId="0" applyNumberFormat="1" applyFont="1"/>
    <xf numFmtId="164" fontId="12" fillId="0" borderId="0" xfId="0" applyNumberFormat="1" applyFont="1"/>
    <xf numFmtId="164" fontId="12" fillId="0" borderId="24" xfId="0" applyNumberFormat="1" applyFont="1" applyBorder="1"/>
    <xf numFmtId="164" fontId="4" fillId="0" borderId="5" xfId="0" applyNumberFormat="1" applyFont="1" applyBorder="1"/>
    <xf numFmtId="164" fontId="12" fillId="0" borderId="5" xfId="0" applyNumberFormat="1" applyFont="1" applyBorder="1"/>
    <xf numFmtId="167" fontId="12" fillId="0" borderId="33" xfId="2" applyNumberFormat="1" applyFont="1" applyBorder="1" applyProtection="1">
      <protection locked="0"/>
    </xf>
    <xf numFmtId="168" fontId="20" fillId="0" borderId="5" xfId="0" applyNumberFormat="1" applyFont="1" applyBorder="1"/>
    <xf numFmtId="164" fontId="0" fillId="0" borderId="32" xfId="0" applyNumberFormat="1" applyBorder="1"/>
    <xf numFmtId="164" fontId="0" fillId="0" borderId="13" xfId="0" applyNumberFormat="1" applyBorder="1"/>
    <xf numFmtId="164" fontId="12" fillId="0" borderId="35" xfId="0" applyNumberFormat="1" applyFont="1" applyBorder="1"/>
    <xf numFmtId="164" fontId="12" fillId="0" borderId="32" xfId="0" applyNumberFormat="1" applyFont="1" applyBorder="1"/>
    <xf numFmtId="167" fontId="12" fillId="0" borderId="13" xfId="2" applyNumberFormat="1" applyFont="1" applyBorder="1"/>
    <xf numFmtId="168" fontId="20" fillId="0" borderId="0" xfId="0" applyNumberFormat="1" applyFont="1"/>
    <xf numFmtId="167" fontId="12" fillId="0" borderId="35" xfId="2" applyNumberFormat="1" applyFont="1" applyBorder="1"/>
    <xf numFmtId="164" fontId="12" fillId="0" borderId="13" xfId="0" applyNumberFormat="1" applyFont="1" applyBorder="1"/>
    <xf numFmtId="164" fontId="12" fillId="0" borderId="6" xfId="0" applyNumberFormat="1" applyFont="1" applyBorder="1"/>
    <xf numFmtId="164" fontId="4" fillId="0" borderId="36" xfId="0" applyNumberFormat="1" applyFont="1" applyBorder="1"/>
    <xf numFmtId="164" fontId="12" fillId="0" borderId="36" xfId="0" applyNumberFormat="1" applyFont="1" applyBorder="1"/>
    <xf numFmtId="164" fontId="8" fillId="0" borderId="37" xfId="0" applyNumberFormat="1" applyFont="1" applyBorder="1"/>
    <xf numFmtId="164" fontId="8" fillId="0" borderId="36" xfId="0" applyNumberFormat="1" applyFont="1" applyBorder="1"/>
    <xf numFmtId="168" fontId="19" fillId="0" borderId="36" xfId="0" applyNumberFormat="1" applyFont="1" applyBorder="1"/>
    <xf numFmtId="164" fontId="8" fillId="0" borderId="38" xfId="0" applyNumberFormat="1" applyFont="1" applyBorder="1"/>
    <xf numFmtId="0" fontId="21" fillId="0" borderId="0" xfId="0" applyFont="1"/>
    <xf numFmtId="164" fontId="22" fillId="0" borderId="12" xfId="0" quotePrefix="1" applyNumberFormat="1" applyFont="1" applyBorder="1" applyAlignment="1">
      <alignment horizontal="center" vertical="center" wrapText="1"/>
    </xf>
    <xf numFmtId="0" fontId="21" fillId="11" borderId="0" xfId="0" applyFont="1" applyFill="1" applyAlignment="1">
      <alignment vertical="center"/>
    </xf>
    <xf numFmtId="164" fontId="21" fillId="0" borderId="12" xfId="1" applyNumberFormat="1" applyFont="1" applyBorder="1"/>
    <xf numFmtId="164" fontId="21" fillId="0" borderId="24" xfId="0" applyNumberFormat="1" applyFont="1" applyBorder="1"/>
    <xf numFmtId="0" fontId="21" fillId="0" borderId="5" xfId="0" applyFont="1" applyBorder="1"/>
    <xf numFmtId="164" fontId="21" fillId="0" borderId="5" xfId="0" applyNumberFormat="1" applyFont="1" applyBorder="1"/>
    <xf numFmtId="164" fontId="21" fillId="0" borderId="41" xfId="0" applyNumberFormat="1" applyFont="1" applyBorder="1"/>
    <xf numFmtId="164" fontId="21" fillId="0" borderId="0" xfId="0" applyNumberFormat="1" applyFont="1"/>
    <xf numFmtId="164" fontId="21" fillId="0" borderId="32" xfId="0" applyNumberFormat="1" applyFont="1" applyBorder="1"/>
    <xf numFmtId="0" fontId="21" fillId="0" borderId="42" xfId="0" applyFont="1" applyBorder="1"/>
    <xf numFmtId="164" fontId="21" fillId="0" borderId="22" xfId="0" applyNumberFormat="1" applyFont="1" applyBorder="1"/>
    <xf numFmtId="164" fontId="21" fillId="0" borderId="43" xfId="0" applyNumberFormat="1" applyFont="1" applyBorder="1" applyProtection="1">
      <protection locked="0"/>
    </xf>
    <xf numFmtId="164" fontId="21" fillId="0" borderId="6" xfId="0" applyNumberFormat="1" applyFont="1" applyBorder="1"/>
    <xf numFmtId="0" fontId="21" fillId="0" borderId="36" xfId="0" applyFont="1" applyBorder="1" applyProtection="1">
      <protection locked="0"/>
    </xf>
    <xf numFmtId="164" fontId="21" fillId="0" borderId="36" xfId="0" applyNumberFormat="1" applyFont="1" applyBorder="1"/>
    <xf numFmtId="164" fontId="21" fillId="0" borderId="7" xfId="0" applyNumberFormat="1" applyFont="1" applyBorder="1"/>
    <xf numFmtId="0" fontId="22" fillId="0" borderId="0" xfId="0" applyFont="1"/>
    <xf numFmtId="0" fontId="21" fillId="0" borderId="0" xfId="0" applyFont="1" applyBorder="1"/>
    <xf numFmtId="164" fontId="21" fillId="0" borderId="0" xfId="1" applyNumberFormat="1" applyFont="1" applyBorder="1"/>
    <xf numFmtId="164" fontId="22" fillId="0" borderId="2" xfId="0" quotePrefix="1" applyNumberFormat="1" applyFont="1" applyBorder="1" applyAlignment="1">
      <alignment horizontal="center" wrapText="1"/>
    </xf>
    <xf numFmtId="164" fontId="21" fillId="0" borderId="2" xfId="1" applyNumberFormat="1" applyFont="1" applyBorder="1"/>
    <xf numFmtId="164" fontId="8" fillId="0" borderId="15" xfId="0" applyNumberFormat="1" applyFont="1" applyBorder="1" applyAlignment="1">
      <alignment horizontal="center" vertical="center" wrapText="1"/>
    </xf>
    <xf numFmtId="164" fontId="22" fillId="0" borderId="0" xfId="0" quotePrefix="1" applyNumberFormat="1" applyFont="1" applyBorder="1" applyAlignment="1">
      <alignment horizontal="center" wrapText="1"/>
    </xf>
    <xf numFmtId="164" fontId="11" fillId="0" borderId="12" xfId="0" quotePrefix="1" applyNumberFormat="1" applyFont="1" applyBorder="1" applyAlignment="1">
      <alignment horizontal="center" vertical="center" wrapText="1"/>
    </xf>
    <xf numFmtId="164" fontId="21" fillId="0" borderId="0" xfId="0" applyNumberFormat="1" applyFont="1" applyBorder="1"/>
    <xf numFmtId="164" fontId="21" fillId="0" borderId="0" xfId="0" applyNumberFormat="1" applyFont="1" applyBorder="1" applyAlignment="1" applyProtection="1">
      <alignment wrapText="1"/>
      <protection locked="0"/>
    </xf>
    <xf numFmtId="164" fontId="21" fillId="0" borderId="22" xfId="0" applyNumberFormat="1" applyFont="1" applyBorder="1" applyProtection="1">
      <protection locked="0"/>
    </xf>
    <xf numFmtId="164" fontId="21" fillId="0" borderId="32" xfId="0" applyNumberFormat="1" applyFont="1" applyBorder="1" applyAlignment="1">
      <alignment horizontal="left"/>
    </xf>
    <xf numFmtId="164" fontId="21" fillId="0" borderId="0" xfId="0" applyNumberFormat="1" applyFont="1" applyBorder="1" applyAlignment="1" applyProtection="1">
      <alignment horizontal="left"/>
      <protection locked="0"/>
    </xf>
    <xf numFmtId="164" fontId="21" fillId="0" borderId="0" xfId="0" applyNumberFormat="1" applyFont="1" applyBorder="1" applyAlignment="1" applyProtection="1">
      <alignment horizontal="right"/>
      <protection locked="0"/>
    </xf>
    <xf numFmtId="0" fontId="21" fillId="0" borderId="32" xfId="0" applyFont="1" applyBorder="1" applyAlignment="1" applyProtection="1">
      <alignment horizontal="right"/>
      <protection locked="0"/>
    </xf>
    <xf numFmtId="164" fontId="22" fillId="0" borderId="0" xfId="0" applyNumberFormat="1" applyFont="1" applyBorder="1" applyAlignment="1">
      <alignment horizontal="center" wrapText="1"/>
    </xf>
    <xf numFmtId="164" fontId="21" fillId="0" borderId="12" xfId="0" applyNumberFormat="1" applyFont="1" applyBorder="1"/>
    <xf numFmtId="164" fontId="6" fillId="0" borderId="0" xfId="0" applyNumberFormat="1" applyFont="1" applyProtection="1">
      <protection locked="0"/>
    </xf>
    <xf numFmtId="164" fontId="0" fillId="0" borderId="0" xfId="0" applyNumberFormat="1" applyProtection="1">
      <protection locked="0"/>
    </xf>
    <xf numFmtId="164" fontId="11" fillId="7" borderId="12" xfId="0" applyNumberFormat="1" applyFont="1" applyFill="1" applyBorder="1" applyAlignment="1" applyProtection="1">
      <alignment horizontal="center" vertical="center"/>
      <protection locked="0"/>
    </xf>
    <xf numFmtId="164" fontId="10" fillId="0" borderId="0" xfId="0" applyNumberFormat="1" applyFont="1" applyAlignment="1" applyProtection="1">
      <alignment vertical="center"/>
      <protection locked="0"/>
    </xf>
    <xf numFmtId="164" fontId="10" fillId="14" borderId="12" xfId="0" applyNumberFormat="1" applyFont="1" applyFill="1" applyBorder="1" applyProtection="1">
      <protection locked="0"/>
    </xf>
    <xf numFmtId="164" fontId="0" fillId="14" borderId="10" xfId="0" applyNumberFormat="1" applyFill="1" applyBorder="1" applyProtection="1">
      <protection locked="0"/>
    </xf>
    <xf numFmtId="164" fontId="0" fillId="14" borderId="15" xfId="0" applyNumberFormat="1" applyFill="1" applyBorder="1" applyProtection="1">
      <protection locked="0"/>
    </xf>
    <xf numFmtId="164" fontId="10" fillId="7" borderId="12" xfId="0" applyNumberFormat="1" applyFont="1" applyFill="1" applyBorder="1" applyProtection="1"/>
    <xf numFmtId="164" fontId="5" fillId="0" borderId="0" xfId="0" quotePrefix="1" applyNumberFormat="1" applyFont="1" applyFill="1"/>
    <xf numFmtId="164" fontId="7" fillId="0" borderId="0" xfId="3" applyNumberFormat="1" applyFont="1" applyFill="1" applyBorder="1" applyAlignment="1">
      <alignment horizontal="left"/>
    </xf>
    <xf numFmtId="164" fontId="0" fillId="16" borderId="25" xfId="0" applyNumberFormat="1" applyFill="1" applyBorder="1" applyProtection="1">
      <protection locked="0"/>
    </xf>
    <xf numFmtId="164" fontId="10" fillId="15" borderId="0" xfId="0" applyNumberFormat="1" applyFont="1" applyFill="1" applyProtection="1">
      <protection locked="0"/>
    </xf>
    <xf numFmtId="164" fontId="10" fillId="16" borderId="25" xfId="0" applyNumberFormat="1" applyFont="1" applyFill="1" applyBorder="1" applyProtection="1">
      <protection locked="0"/>
    </xf>
    <xf numFmtId="164" fontId="10" fillId="16" borderId="23" xfId="0" applyNumberFormat="1" applyFont="1" applyFill="1" applyBorder="1" applyProtection="1">
      <protection locked="0"/>
    </xf>
    <xf numFmtId="0" fontId="25" fillId="0" borderId="0" xfId="4" applyFont="1" applyAlignment="1">
      <alignment vertical="top"/>
    </xf>
    <xf numFmtId="0" fontId="12" fillId="0" borderId="0" xfId="4" applyAlignment="1">
      <alignment vertical="top"/>
    </xf>
    <xf numFmtId="0" fontId="12" fillId="7" borderId="6" xfId="4" applyFill="1" applyBorder="1" applyAlignment="1">
      <alignment horizontal="left" vertical="top"/>
    </xf>
    <xf numFmtId="0" fontId="8" fillId="7" borderId="7" xfId="4" applyFont="1" applyFill="1" applyBorder="1" applyAlignment="1">
      <alignment vertical="top"/>
    </xf>
    <xf numFmtId="0" fontId="25" fillId="0" borderId="0" xfId="4" applyFont="1" applyAlignment="1">
      <alignment vertical="center"/>
    </xf>
    <xf numFmtId="0" fontId="12" fillId="0" borderId="0" xfId="4" applyAlignment="1">
      <alignment vertical="center"/>
    </xf>
    <xf numFmtId="0" fontId="12" fillId="6" borderId="48" xfId="4" applyFill="1" applyBorder="1" applyAlignment="1">
      <alignment horizontal="left" vertical="center"/>
    </xf>
    <xf numFmtId="0" fontId="12" fillId="6" borderId="49" xfId="4" applyFill="1" applyBorder="1" applyAlignment="1">
      <alignment vertical="center"/>
    </xf>
    <xf numFmtId="0" fontId="8" fillId="3" borderId="17" xfId="4" applyFont="1" applyFill="1" applyBorder="1" applyAlignment="1">
      <alignment horizontal="left" vertical="top"/>
    </xf>
    <xf numFmtId="0" fontId="12" fillId="3" borderId="19" xfId="4" applyFill="1" applyBorder="1" applyAlignment="1">
      <alignment vertical="top"/>
    </xf>
    <xf numFmtId="0" fontId="9" fillId="0" borderId="0" xfId="4" applyFont="1" applyAlignment="1">
      <alignment horizontal="left" vertical="top"/>
    </xf>
    <xf numFmtId="0" fontId="8" fillId="0" borderId="12" xfId="4" applyFont="1" applyBorder="1" applyAlignment="1">
      <alignment horizontal="left" vertical="top"/>
    </xf>
    <xf numFmtId="0" fontId="12" fillId="0" borderId="12" xfId="4" applyBorder="1" applyAlignment="1">
      <alignment horizontal="left" vertical="top" wrapText="1"/>
    </xf>
    <xf numFmtId="0" fontId="8" fillId="0" borderId="0" xfId="4" applyFont="1" applyAlignment="1">
      <alignment horizontal="left" vertical="top"/>
    </xf>
    <xf numFmtId="0" fontId="12" fillId="0" borderId="0" xfId="4" applyAlignment="1">
      <alignment horizontal="left" vertical="top" wrapText="1"/>
    </xf>
    <xf numFmtId="0" fontId="8" fillId="7" borderId="2" xfId="4" applyFont="1" applyFill="1" applyBorder="1" applyAlignment="1">
      <alignment horizontal="left"/>
    </xf>
    <xf numFmtId="0" fontId="12" fillId="7" borderId="4" xfId="4" applyFill="1" applyBorder="1" applyAlignment="1">
      <alignment vertical="top"/>
    </xf>
    <xf numFmtId="0" fontId="12" fillId="0" borderId="0" xfId="4" applyAlignment="1">
      <alignment horizontal="left" vertical="top"/>
    </xf>
    <xf numFmtId="164" fontId="12" fillId="0" borderId="0" xfId="4" applyNumberFormat="1" applyAlignment="1">
      <alignment vertical="top" wrapText="1"/>
    </xf>
    <xf numFmtId="0" fontId="8" fillId="7" borderId="26" xfId="4" applyFont="1" applyFill="1" applyBorder="1" applyAlignment="1">
      <alignment horizontal="left"/>
    </xf>
    <xf numFmtId="0" fontId="12" fillId="7" borderId="9" xfId="4" applyFill="1" applyBorder="1" applyAlignment="1">
      <alignment vertical="top"/>
    </xf>
    <xf numFmtId="164" fontId="12" fillId="7" borderId="4" xfId="4" applyNumberFormat="1" applyFill="1" applyBorder="1" applyAlignment="1">
      <alignment vertical="top" wrapText="1"/>
    </xf>
    <xf numFmtId="0" fontId="16" fillId="0" borderId="2" xfId="4" applyFont="1" applyBorder="1" applyAlignment="1">
      <alignment horizontal="left" vertical="center"/>
    </xf>
    <xf numFmtId="0" fontId="12" fillId="0" borderId="4" xfId="4" applyBorder="1" applyAlignment="1">
      <alignment vertical="top"/>
    </xf>
    <xf numFmtId="164" fontId="12" fillId="0" borderId="12" xfId="4" applyNumberFormat="1" applyBorder="1" applyAlignment="1">
      <alignment vertical="top" wrapText="1"/>
    </xf>
    <xf numFmtId="0" fontId="12" fillId="0" borderId="12" xfId="4" applyBorder="1" applyAlignment="1">
      <alignment horizontal="left" vertical="top"/>
    </xf>
    <xf numFmtId="0" fontId="12" fillId="0" borderId="2" xfId="4" applyBorder="1" applyAlignment="1">
      <alignment horizontal="left" vertical="top"/>
    </xf>
    <xf numFmtId="164" fontId="12" fillId="0" borderId="4" xfId="4" applyNumberFormat="1" applyBorder="1" applyAlignment="1">
      <alignment vertical="top" wrapText="1"/>
    </xf>
    <xf numFmtId="0" fontId="12" fillId="0" borderId="12" xfId="4" applyBorder="1" applyAlignment="1">
      <alignment vertical="top" wrapText="1"/>
    </xf>
    <xf numFmtId="0" fontId="12" fillId="0" borderId="4" xfId="4" applyBorder="1" applyAlignment="1">
      <alignment vertical="top" wrapText="1"/>
    </xf>
    <xf numFmtId="0" fontId="12" fillId="0" borderId="0" xfId="4" applyAlignment="1">
      <alignment vertical="top" wrapText="1"/>
    </xf>
    <xf numFmtId="0" fontId="12" fillId="0" borderId="15" xfId="4" applyBorder="1" applyAlignment="1">
      <alignment horizontal="left" vertical="top" wrapText="1"/>
    </xf>
    <xf numFmtId="0" fontId="12" fillId="0" borderId="15" xfId="4" applyBorder="1" applyAlignment="1">
      <alignment vertical="top" wrapText="1"/>
    </xf>
    <xf numFmtId="0" fontId="12" fillId="0" borderId="13" xfId="4" applyBorder="1" applyAlignment="1">
      <alignment horizontal="left" vertical="top" wrapText="1"/>
    </xf>
    <xf numFmtId="0" fontId="12" fillId="0" borderId="13" xfId="4" quotePrefix="1" applyBorder="1" applyAlignment="1">
      <alignment horizontal="left" vertical="top" wrapText="1" indent="1"/>
    </xf>
    <xf numFmtId="0" fontId="12" fillId="0" borderId="10" xfId="4" applyBorder="1" applyAlignment="1">
      <alignment horizontal="left" vertical="top" wrapText="1"/>
    </xf>
    <xf numFmtId="0" fontId="12" fillId="0" borderId="10" xfId="4" quotePrefix="1" applyBorder="1" applyAlignment="1">
      <alignment horizontal="left" vertical="top" wrapText="1" indent="1"/>
    </xf>
    <xf numFmtId="0" fontId="8" fillId="0" borderId="26" xfId="4" applyFont="1" applyBorder="1" applyAlignment="1">
      <alignment horizontal="left" vertical="center"/>
    </xf>
    <xf numFmtId="164" fontId="12" fillId="0" borderId="9" xfId="4" applyNumberFormat="1" applyBorder="1" applyAlignment="1">
      <alignment vertical="top" wrapText="1"/>
    </xf>
    <xf numFmtId="0" fontId="27" fillId="0" borderId="24" xfId="0" applyFont="1" applyBorder="1" applyAlignment="1">
      <alignment vertical="center"/>
    </xf>
    <xf numFmtId="0" fontId="28" fillId="0" borderId="41" xfId="0" applyFont="1" applyBorder="1" applyAlignment="1">
      <alignment horizontal="left" vertical="top" wrapText="1"/>
    </xf>
    <xf numFmtId="0" fontId="29" fillId="0" borderId="0" xfId="0" applyFont="1"/>
    <xf numFmtId="0" fontId="30" fillId="0" borderId="0" xfId="0" applyFont="1"/>
    <xf numFmtId="0" fontId="29" fillId="0" borderId="0" xfId="0" applyFont="1" applyAlignment="1">
      <alignment vertical="center"/>
    </xf>
    <xf numFmtId="0" fontId="28" fillId="0" borderId="50" xfId="0" applyFont="1" applyBorder="1" applyAlignment="1">
      <alignment horizontal="left" vertical="top" wrapText="1"/>
    </xf>
    <xf numFmtId="0" fontId="28" fillId="0" borderId="51" xfId="0" applyFont="1" applyBorder="1" applyAlignment="1">
      <alignment horizontal="left" vertical="top" wrapText="1"/>
    </xf>
    <xf numFmtId="0" fontId="27" fillId="0" borderId="50" xfId="0" applyFont="1" applyBorder="1" applyAlignment="1">
      <alignment horizontal="left" vertical="top" wrapText="1"/>
    </xf>
    <xf numFmtId="0" fontId="28" fillId="0" borderId="47" xfId="0" applyFont="1" applyBorder="1" applyAlignment="1">
      <alignment horizontal="left" vertical="center" wrapText="1"/>
    </xf>
    <xf numFmtId="0" fontId="28" fillId="0" borderId="52" xfId="0" applyFont="1" applyBorder="1" applyAlignment="1">
      <alignment horizontal="left" vertical="top" wrapText="1"/>
    </xf>
    <xf numFmtId="0" fontId="28" fillId="0" borderId="53" xfId="0" applyFont="1" applyBorder="1" applyAlignment="1">
      <alignment horizontal="left" vertical="top" wrapText="1"/>
    </xf>
    <xf numFmtId="164" fontId="22" fillId="0" borderId="0" xfId="0" applyNumberFormat="1" applyFont="1"/>
    <xf numFmtId="164" fontId="6" fillId="6" borderId="12" xfId="0" applyNumberFormat="1" applyFont="1" applyFill="1" applyBorder="1" applyAlignment="1" applyProtection="1">
      <alignment horizontal="center"/>
      <protection locked="0"/>
    </xf>
    <xf numFmtId="164" fontId="8" fillId="0" borderId="0" xfId="0" applyNumberFormat="1" applyFont="1" applyAlignment="1">
      <alignment horizontal="center"/>
    </xf>
    <xf numFmtId="164" fontId="0" fillId="7" borderId="12" xfId="1" applyNumberFormat="1" applyFont="1" applyFill="1" applyBorder="1"/>
    <xf numFmtId="164" fontId="0" fillId="6" borderId="0" xfId="0" applyNumberFormat="1" applyFill="1" applyProtection="1">
      <protection locked="0"/>
    </xf>
    <xf numFmtId="164" fontId="0" fillId="0" borderId="54" xfId="0" applyNumberFormat="1" applyBorder="1"/>
    <xf numFmtId="164" fontId="32" fillId="0" borderId="0" xfId="0" applyNumberFormat="1" applyFont="1" applyAlignment="1">
      <alignment horizontal="right"/>
    </xf>
    <xf numFmtId="164" fontId="8" fillId="0" borderId="55" xfId="0" applyNumberFormat="1" applyFont="1" applyBorder="1"/>
    <xf numFmtId="164" fontId="8" fillId="0" borderId="33" xfId="0" applyNumberFormat="1" applyFont="1" applyBorder="1" applyAlignment="1">
      <alignment horizontal="center"/>
    </xf>
    <xf numFmtId="164" fontId="8" fillId="6" borderId="33" xfId="0" applyNumberFormat="1" applyFont="1" applyFill="1" applyBorder="1" applyAlignment="1" applyProtection="1">
      <alignment horizontal="center"/>
      <protection locked="0"/>
    </xf>
    <xf numFmtId="164" fontId="8" fillId="0" borderId="34" xfId="0" applyNumberFormat="1" applyFont="1" applyBorder="1" applyAlignment="1">
      <alignment horizontal="center"/>
    </xf>
    <xf numFmtId="164" fontId="8" fillId="0" borderId="56" xfId="0" applyNumberFormat="1" applyFont="1" applyBorder="1"/>
    <xf numFmtId="164" fontId="8" fillId="0" borderId="37" xfId="0" applyNumberFormat="1" applyFont="1" applyBorder="1" applyAlignment="1">
      <alignment horizontal="center"/>
    </xf>
    <xf numFmtId="164" fontId="8" fillId="0" borderId="38" xfId="0" applyNumberFormat="1" applyFont="1" applyBorder="1" applyAlignment="1">
      <alignment horizontal="center"/>
    </xf>
    <xf numFmtId="164" fontId="12" fillId="6" borderId="57" xfId="0" applyNumberFormat="1" applyFont="1" applyFill="1" applyBorder="1" applyProtection="1">
      <protection locked="0"/>
    </xf>
    <xf numFmtId="164" fontId="0" fillId="7" borderId="58" xfId="0" applyNumberFormat="1" applyFill="1" applyBorder="1"/>
    <xf numFmtId="164" fontId="12" fillId="6" borderId="50" xfId="0" applyNumberFormat="1" applyFont="1" applyFill="1" applyBorder="1" applyProtection="1">
      <protection locked="0"/>
    </xf>
    <xf numFmtId="164" fontId="0" fillId="6" borderId="12" xfId="0" applyNumberFormat="1" applyFill="1" applyBorder="1" applyProtection="1">
      <protection locked="0"/>
    </xf>
    <xf numFmtId="164" fontId="0" fillId="7" borderId="51" xfId="0" applyNumberFormat="1" applyFill="1" applyBorder="1"/>
    <xf numFmtId="164" fontId="0" fillId="6" borderId="50" xfId="0" applyNumberFormat="1" applyFill="1" applyBorder="1" applyProtection="1">
      <protection locked="0"/>
    </xf>
    <xf numFmtId="164" fontId="0" fillId="0" borderId="50" xfId="0" applyNumberFormat="1" applyBorder="1"/>
    <xf numFmtId="164" fontId="0" fillId="0" borderId="12" xfId="0" applyNumberFormat="1" applyBorder="1"/>
    <xf numFmtId="164" fontId="0" fillId="0" borderId="51" xfId="0" applyNumberFormat="1" applyBorder="1"/>
    <xf numFmtId="164" fontId="0" fillId="0" borderId="6" xfId="0" applyNumberFormat="1" applyBorder="1"/>
    <xf numFmtId="164" fontId="0" fillId="7" borderId="36" xfId="0" applyNumberFormat="1" applyFill="1" applyBorder="1"/>
    <xf numFmtId="164" fontId="0" fillId="0" borderId="36" xfId="0" applyNumberFormat="1" applyBorder="1"/>
    <xf numFmtId="164" fontId="0" fillId="7" borderId="7" xfId="0" applyNumberFormat="1" applyFill="1" applyBorder="1"/>
    <xf numFmtId="0" fontId="24" fillId="0" borderId="0" xfId="0" applyFont="1" applyAlignment="1">
      <alignment horizontal="center" vertical="center"/>
    </xf>
    <xf numFmtId="0" fontId="24" fillId="0" borderId="0" xfId="0" applyFont="1" applyAlignment="1">
      <alignment horizontal="left" vertical="center"/>
    </xf>
    <xf numFmtId="0" fontId="0" fillId="0" borderId="0" xfId="0" applyAlignment="1">
      <alignment wrapText="1"/>
    </xf>
    <xf numFmtId="164" fontId="0" fillId="0" borderId="0" xfId="0" applyNumberFormat="1" applyAlignment="1" applyProtection="1">
      <alignment horizontal="right" vertical="center"/>
      <protection locked="0"/>
    </xf>
    <xf numFmtId="0" fontId="0" fillId="0" borderId="0" xfId="0" applyAlignment="1">
      <alignment vertical="center"/>
    </xf>
    <xf numFmtId="0" fontId="24" fillId="0" borderId="0" xfId="0" applyFont="1" applyAlignment="1">
      <alignment vertical="center"/>
    </xf>
    <xf numFmtId="164" fontId="0" fillId="0" borderId="0" xfId="0" applyNumberFormat="1" applyBorder="1" applyAlignment="1" applyProtection="1">
      <alignment horizontal="right" vertical="center"/>
      <protection locked="0"/>
    </xf>
    <xf numFmtId="0" fontId="33" fillId="0" borderId="0" xfId="0" applyFont="1" applyBorder="1" applyAlignment="1">
      <alignment horizontal="left" vertical="center" wrapText="1"/>
    </xf>
    <xf numFmtId="164" fontId="0" fillId="0" borderId="0" xfId="0" applyNumberFormat="1" applyBorder="1" applyAlignment="1" applyProtection="1">
      <alignment vertical="center"/>
      <protection locked="0"/>
    </xf>
    <xf numFmtId="0" fontId="0" fillId="0" borderId="0" xfId="0" applyBorder="1"/>
    <xf numFmtId="164" fontId="0" fillId="0" borderId="0" xfId="0" applyNumberFormat="1" applyBorder="1" applyAlignment="1">
      <alignment vertical="center"/>
    </xf>
    <xf numFmtId="164" fontId="24" fillId="0" borderId="0" xfId="0" applyNumberFormat="1" applyFont="1" applyBorder="1" applyAlignment="1">
      <alignment horizontal="center" vertical="center" wrapText="1"/>
    </xf>
    <xf numFmtId="0" fontId="0" fillId="0" borderId="0" xfId="0" applyBorder="1" applyAlignment="1">
      <alignment wrapText="1"/>
    </xf>
    <xf numFmtId="164" fontId="10" fillId="0" borderId="15" xfId="0" applyNumberFormat="1" applyFont="1" applyBorder="1" applyAlignment="1">
      <alignment horizontal="left"/>
    </xf>
    <xf numFmtId="164" fontId="10" fillId="10" borderId="11" xfId="0" applyNumberFormat="1" applyFont="1" applyFill="1" applyBorder="1"/>
    <xf numFmtId="164" fontId="10" fillId="0" borderId="0" xfId="0" applyNumberFormat="1" applyFont="1" applyBorder="1"/>
    <xf numFmtId="164" fontId="10" fillId="7" borderId="5" xfId="0" applyNumberFormat="1" applyFont="1" applyFill="1" applyBorder="1"/>
    <xf numFmtId="164" fontId="0" fillId="7" borderId="5" xfId="0" applyNumberFormat="1" applyFill="1" applyBorder="1"/>
    <xf numFmtId="164" fontId="10" fillId="8" borderId="14" xfId="0" applyNumberFormat="1" applyFont="1" applyFill="1" applyBorder="1" applyProtection="1">
      <protection locked="0"/>
    </xf>
    <xf numFmtId="164" fontId="10" fillId="0" borderId="12" xfId="0" applyNumberFormat="1" applyFont="1" applyBorder="1" applyAlignment="1" applyProtection="1">
      <alignment horizontal="left"/>
      <protection locked="0"/>
    </xf>
    <xf numFmtId="164" fontId="10" fillId="0" borderId="10" xfId="0" applyNumberFormat="1" applyFont="1" applyBorder="1" applyProtection="1">
      <protection locked="0"/>
    </xf>
    <xf numFmtId="164" fontId="6" fillId="0" borderId="0" xfId="0" applyNumberFormat="1" applyFont="1" applyAlignment="1" applyProtection="1">
      <alignment horizontal="left"/>
      <protection locked="0"/>
    </xf>
    <xf numFmtId="164" fontId="0" fillId="0" borderId="0" xfId="0" applyNumberFormat="1" applyAlignment="1" applyProtection="1">
      <alignment horizontal="left"/>
      <protection locked="0"/>
    </xf>
    <xf numFmtId="164" fontId="10" fillId="0" borderId="0" xfId="0" applyNumberFormat="1" applyFont="1" applyAlignment="1" applyProtection="1">
      <alignment horizontal="left" vertical="center"/>
      <protection locked="0"/>
    </xf>
    <xf numFmtId="164" fontId="14" fillId="14" borderId="12" xfId="0" applyNumberFormat="1" applyFont="1" applyFill="1" applyBorder="1" applyAlignment="1" applyProtection="1">
      <alignment horizontal="left"/>
      <protection locked="0"/>
    </xf>
    <xf numFmtId="164" fontId="10" fillId="0" borderId="0" xfId="0" applyNumberFormat="1" applyFont="1" applyAlignment="1" applyProtection="1">
      <alignment horizontal="left"/>
      <protection locked="0"/>
    </xf>
    <xf numFmtId="164" fontId="0" fillId="16" borderId="25" xfId="0" applyNumberFormat="1" applyFill="1" applyBorder="1" applyAlignment="1" applyProtection="1">
      <alignment horizontal="left"/>
      <protection locked="0"/>
    </xf>
    <xf numFmtId="164" fontId="0" fillId="15" borderId="10" xfId="0" applyNumberFormat="1" applyFill="1" applyBorder="1" applyAlignment="1" applyProtection="1">
      <alignment horizontal="left"/>
      <protection locked="0"/>
    </xf>
    <xf numFmtId="164" fontId="10" fillId="14" borderId="12" xfId="0" applyNumberFormat="1" applyFont="1" applyFill="1" applyBorder="1" applyAlignment="1" applyProtection="1">
      <alignment horizontal="left"/>
      <protection locked="0"/>
    </xf>
    <xf numFmtId="164" fontId="10" fillId="15" borderId="0" xfId="0" applyNumberFormat="1" applyFont="1" applyFill="1" applyAlignment="1" applyProtection="1">
      <alignment horizontal="left"/>
      <protection locked="0"/>
    </xf>
    <xf numFmtId="164" fontId="10" fillId="14" borderId="15" xfId="0" applyNumberFormat="1" applyFont="1" applyFill="1" applyBorder="1" applyAlignment="1" applyProtection="1">
      <alignment horizontal="left"/>
      <protection locked="0"/>
    </xf>
    <xf numFmtId="164" fontId="10" fillId="16" borderId="25" xfId="0" applyNumberFormat="1" applyFont="1" applyFill="1" applyBorder="1" applyAlignment="1" applyProtection="1">
      <alignment horizontal="left"/>
      <protection locked="0"/>
    </xf>
    <xf numFmtId="164" fontId="10" fillId="16" borderId="23" xfId="0" applyNumberFormat="1" applyFont="1" applyFill="1" applyBorder="1" applyAlignment="1" applyProtection="1">
      <alignment horizontal="left"/>
      <protection locked="0"/>
    </xf>
    <xf numFmtId="164" fontId="0" fillId="14" borderId="10" xfId="0" applyNumberFormat="1" applyFill="1" applyBorder="1" applyAlignment="1" applyProtection="1">
      <alignment horizontal="left"/>
      <protection locked="0"/>
    </xf>
    <xf numFmtId="164" fontId="0" fillId="14" borderId="15" xfId="0" applyNumberFormat="1" applyFill="1" applyBorder="1" applyAlignment="1" applyProtection="1">
      <alignment horizontal="left"/>
      <protection locked="0"/>
    </xf>
    <xf numFmtId="164" fontId="13" fillId="0" borderId="0" xfId="0" applyNumberFormat="1" applyFont="1" applyAlignment="1" applyProtection="1">
      <alignment horizontal="left"/>
      <protection locked="0"/>
    </xf>
    <xf numFmtId="164" fontId="13" fillId="0" borderId="0" xfId="0" applyNumberFormat="1" applyFont="1" applyAlignment="1" applyProtection="1">
      <alignment horizontal="left" vertical="center"/>
      <protection locked="0"/>
    </xf>
    <xf numFmtId="164" fontId="12" fillId="16" borderId="25" xfId="0" applyNumberFormat="1" applyFont="1" applyFill="1" applyBorder="1" applyAlignment="1" applyProtection="1">
      <alignment horizontal="left"/>
      <protection locked="0"/>
    </xf>
    <xf numFmtId="164" fontId="12" fillId="14" borderId="40" xfId="0" applyNumberFormat="1" applyFont="1" applyFill="1" applyBorder="1" applyAlignment="1" applyProtection="1">
      <alignment horizontal="left"/>
      <protection locked="0"/>
    </xf>
    <xf numFmtId="164" fontId="0" fillId="14" borderId="39" xfId="0" applyNumberFormat="1" applyFill="1" applyBorder="1" applyAlignment="1" applyProtection="1">
      <alignment horizontal="left"/>
      <protection locked="0"/>
    </xf>
    <xf numFmtId="164" fontId="12" fillId="14" borderId="39" xfId="0" applyNumberFormat="1" applyFont="1" applyFill="1" applyBorder="1" applyAlignment="1" applyProtection="1">
      <alignment horizontal="left"/>
      <protection locked="0"/>
    </xf>
    <xf numFmtId="164" fontId="12" fillId="14" borderId="30" xfId="0" applyNumberFormat="1" applyFont="1" applyFill="1" applyBorder="1" applyAlignment="1" applyProtection="1">
      <alignment horizontal="left"/>
      <protection locked="0"/>
    </xf>
    <xf numFmtId="0" fontId="21" fillId="0" borderId="0" xfId="0" applyFont="1" applyAlignment="1" applyProtection="1">
      <alignment horizontal="left"/>
      <protection locked="0"/>
    </xf>
    <xf numFmtId="164" fontId="0" fillId="0" borderId="10" xfId="0" applyNumberFormat="1" applyFill="1" applyBorder="1" applyProtection="1"/>
    <xf numFmtId="164" fontId="14" fillId="0" borderId="16" xfId="0" applyNumberFormat="1" applyFont="1" applyBorder="1" applyAlignment="1" applyProtection="1">
      <alignment horizontal="center" wrapText="1"/>
      <protection locked="0"/>
    </xf>
    <xf numFmtId="164" fontId="13" fillId="7" borderId="18" xfId="0" applyNumberFormat="1" applyFont="1" applyFill="1" applyBorder="1" applyAlignment="1">
      <alignment wrapText="1"/>
    </xf>
    <xf numFmtId="164" fontId="13" fillId="4" borderId="21" xfId="0" applyNumberFormat="1" applyFont="1" applyFill="1" applyBorder="1" applyAlignment="1">
      <alignment wrapText="1"/>
    </xf>
    <xf numFmtId="164" fontId="34" fillId="0" borderId="0" xfId="0" applyNumberFormat="1" applyFont="1"/>
    <xf numFmtId="164" fontId="10" fillId="14" borderId="12" xfId="0" applyNumberFormat="1" applyFont="1" applyFill="1" applyBorder="1" applyAlignment="1" applyProtection="1">
      <alignment horizontal="left" wrapText="1"/>
      <protection locked="0"/>
    </xf>
    <xf numFmtId="164" fontId="10" fillId="0" borderId="32" xfId="0" applyNumberFormat="1" applyFont="1" applyBorder="1"/>
    <xf numFmtId="0" fontId="8" fillId="0" borderId="2" xfId="4" applyFont="1" applyBorder="1" applyAlignment="1">
      <alignment horizontal="left" vertical="center"/>
    </xf>
    <xf numFmtId="164" fontId="6" fillId="3" borderId="2" xfId="0" applyNumberFormat="1" applyFont="1" applyFill="1" applyBorder="1" applyAlignment="1" applyProtection="1">
      <protection locked="0"/>
    </xf>
    <xf numFmtId="164" fontId="6" fillId="3" borderId="4" xfId="0" applyNumberFormat="1" applyFont="1" applyFill="1" applyBorder="1" applyAlignment="1" applyProtection="1">
      <protection locked="0"/>
    </xf>
    <xf numFmtId="164" fontId="22" fillId="0" borderId="0" xfId="0" applyNumberFormat="1" applyFont="1" applyFill="1"/>
    <xf numFmtId="164" fontId="5" fillId="0" borderId="0" xfId="0" applyNumberFormat="1" applyFont="1" applyFill="1"/>
    <xf numFmtId="164" fontId="6" fillId="0" borderId="0" xfId="0" applyNumberFormat="1" applyFont="1" applyFill="1"/>
    <xf numFmtId="164" fontId="4" fillId="0" borderId="0" xfId="0" applyNumberFormat="1" applyFont="1" applyFill="1" applyAlignment="1">
      <alignment horizontal="right"/>
    </xf>
    <xf numFmtId="164" fontId="6" fillId="0" borderId="21" xfId="0" applyNumberFormat="1" applyFont="1" applyFill="1" applyBorder="1" applyAlignment="1" applyProtection="1">
      <alignment horizontal="center"/>
      <protection locked="0"/>
    </xf>
    <xf numFmtId="0" fontId="21" fillId="0" borderId="0" xfId="0" applyFont="1" applyAlignment="1">
      <alignment vertical="center"/>
    </xf>
    <xf numFmtId="164" fontId="6" fillId="6" borderId="4" xfId="0" applyNumberFormat="1" applyFont="1" applyFill="1" applyBorder="1" applyAlignment="1" applyProtection="1">
      <protection locked="0"/>
    </xf>
    <xf numFmtId="164" fontId="21" fillId="0" borderId="59" xfId="0" applyNumberFormat="1" applyFont="1" applyBorder="1" applyProtection="1">
      <protection locked="0"/>
    </xf>
    <xf numFmtId="164" fontId="12" fillId="0" borderId="15" xfId="0" applyNumberFormat="1" applyFont="1" applyBorder="1" applyProtection="1">
      <protection locked="0"/>
    </xf>
    <xf numFmtId="164" fontId="6" fillId="0" borderId="0" xfId="0" applyNumberFormat="1" applyFont="1" applyFill="1" applyBorder="1" applyAlignment="1" applyProtection="1">
      <alignment horizontal="center"/>
      <protection locked="0"/>
    </xf>
    <xf numFmtId="164" fontId="6" fillId="0" borderId="11" xfId="0" applyNumberFormat="1" applyFont="1" applyFill="1" applyBorder="1" applyAlignment="1" applyProtection="1">
      <protection locked="0"/>
    </xf>
    <xf numFmtId="164" fontId="6" fillId="0" borderId="4" xfId="0" applyNumberFormat="1" applyFont="1" applyFill="1" applyBorder="1" applyAlignment="1" applyProtection="1">
      <protection locked="0"/>
    </xf>
    <xf numFmtId="164" fontId="4" fillId="0" borderId="0" xfId="0" applyNumberFormat="1" applyFont="1" applyFill="1"/>
    <xf numFmtId="164" fontId="6" fillId="0" borderId="0" xfId="0" applyNumberFormat="1" applyFont="1" applyFill="1" applyProtection="1">
      <protection locked="0"/>
    </xf>
    <xf numFmtId="164" fontId="8" fillId="0" borderId="60" xfId="0" quotePrefix="1" applyNumberFormat="1" applyFont="1" applyBorder="1" applyAlignment="1">
      <alignment horizontal="center" vertical="center" wrapText="1"/>
    </xf>
    <xf numFmtId="164" fontId="4" fillId="0" borderId="24" xfId="0" applyNumberFormat="1" applyFont="1" applyFill="1" applyBorder="1" applyAlignment="1">
      <alignment horizontal="left" vertical="center"/>
    </xf>
    <xf numFmtId="164" fontId="4" fillId="0" borderId="18" xfId="0" applyNumberFormat="1" applyFont="1" applyFill="1" applyBorder="1" applyAlignment="1">
      <alignment horizontal="left" vertical="center"/>
    </xf>
    <xf numFmtId="164" fontId="10" fillId="0" borderId="18" xfId="0" applyNumberFormat="1" applyFont="1" applyFill="1" applyBorder="1"/>
    <xf numFmtId="164" fontId="11" fillId="0" borderId="5" xfId="0" applyNumberFormat="1" applyFont="1" applyFill="1" applyBorder="1"/>
    <xf numFmtId="164" fontId="11" fillId="0" borderId="18" xfId="0" applyNumberFormat="1" applyFont="1" applyFill="1" applyBorder="1"/>
    <xf numFmtId="164" fontId="10" fillId="0" borderId="0" xfId="0" applyNumberFormat="1" applyFont="1" applyFill="1" applyProtection="1">
      <protection locked="0"/>
    </xf>
    <xf numFmtId="164" fontId="10" fillId="0" borderId="0" xfId="0" applyNumberFormat="1" applyFont="1" applyFill="1"/>
    <xf numFmtId="164" fontId="10" fillId="0" borderId="23" xfId="0" applyNumberFormat="1" applyFont="1" applyFill="1" applyBorder="1" applyProtection="1">
      <protection locked="0"/>
    </xf>
    <xf numFmtId="164" fontId="10" fillId="6" borderId="15" xfId="0" applyNumberFormat="1" applyFont="1" applyFill="1" applyBorder="1" applyProtection="1">
      <protection locked="0"/>
    </xf>
    <xf numFmtId="164" fontId="36" fillId="0" borderId="0" xfId="0" quotePrefix="1" applyNumberFormat="1" applyFont="1"/>
    <xf numFmtId="164" fontId="16" fillId="0" borderId="12" xfId="0" quotePrefix="1" applyNumberFormat="1" applyFont="1" applyBorder="1" applyAlignment="1">
      <alignment horizontal="center" vertical="center" wrapText="1"/>
    </xf>
    <xf numFmtId="164" fontId="38" fillId="0" borderId="0" xfId="0" applyNumberFormat="1" applyFont="1" applyBorder="1" applyAlignment="1">
      <alignment horizontal="center" wrapText="1"/>
    </xf>
    <xf numFmtId="164" fontId="39" fillId="0" borderId="12" xfId="1" applyNumberFormat="1" applyFont="1" applyBorder="1"/>
    <xf numFmtId="0" fontId="39" fillId="0" borderId="0" xfId="0" applyFont="1"/>
    <xf numFmtId="164" fontId="8" fillId="4" borderId="10" xfId="0" applyNumberFormat="1" applyFont="1" applyFill="1" applyBorder="1" applyAlignment="1">
      <alignment horizontal="center" vertical="center" wrapText="1"/>
    </xf>
    <xf numFmtId="164" fontId="0" fillId="0" borderId="0" xfId="0" applyNumberFormat="1" applyFont="1"/>
    <xf numFmtId="164" fontId="0" fillId="0" borderId="10" xfId="0" applyNumberFormat="1" applyFont="1" applyBorder="1"/>
    <xf numFmtId="164" fontId="0" fillId="0" borderId="15" xfId="0" applyNumberFormat="1" applyFont="1" applyBorder="1"/>
    <xf numFmtId="164" fontId="0" fillId="7" borderId="27" xfId="0" applyNumberFormat="1" applyFont="1" applyFill="1" applyBorder="1"/>
    <xf numFmtId="167" fontId="8" fillId="0" borderId="0" xfId="2" applyNumberFormat="1" applyFont="1" applyBorder="1"/>
    <xf numFmtId="164" fontId="0" fillId="0" borderId="13" xfId="0" applyNumberFormat="1" applyFont="1" applyBorder="1"/>
    <xf numFmtId="0" fontId="21" fillId="0" borderId="0" xfId="0" applyFont="1" applyBorder="1" applyAlignment="1">
      <alignment vertical="center"/>
    </xf>
    <xf numFmtId="0" fontId="22" fillId="0" borderId="17" xfId="0" applyFont="1" applyBorder="1" applyAlignment="1">
      <alignment vertical="center"/>
    </xf>
    <xf numFmtId="0" fontId="21" fillId="0" borderId="19" xfId="0" applyFont="1" applyBorder="1" applyAlignment="1">
      <alignment vertical="center"/>
    </xf>
    <xf numFmtId="164" fontId="8" fillId="0" borderId="17" xfId="0" applyNumberFormat="1" applyFont="1" applyFill="1" applyBorder="1" applyAlignment="1">
      <alignment vertical="center"/>
    </xf>
    <xf numFmtId="164" fontId="5" fillId="0" borderId="19" xfId="0" applyNumberFormat="1" applyFont="1" applyFill="1" applyBorder="1"/>
    <xf numFmtId="164" fontId="8" fillId="0" borderId="68" xfId="0" applyNumberFormat="1" applyFont="1" applyFill="1" applyBorder="1" applyAlignment="1">
      <alignment horizontal="center" vertical="center"/>
    </xf>
    <xf numFmtId="164" fontId="8" fillId="0" borderId="27" xfId="0" applyNumberFormat="1" applyFont="1" applyFill="1" applyBorder="1" applyAlignment="1">
      <alignment horizontal="center" vertical="center"/>
    </xf>
    <xf numFmtId="164" fontId="8" fillId="7" borderId="27" xfId="0" applyNumberFormat="1" applyFont="1" applyFill="1" applyBorder="1" applyAlignment="1">
      <alignment horizontal="center" vertical="center" wrapText="1"/>
    </xf>
    <xf numFmtId="164" fontId="8" fillId="7" borderId="28" xfId="0" applyNumberFormat="1" applyFont="1" applyFill="1" applyBorder="1" applyAlignment="1">
      <alignment horizontal="center" vertical="center" wrapText="1"/>
    </xf>
    <xf numFmtId="0" fontId="22" fillId="0" borderId="44" xfId="0" applyFont="1" applyBorder="1"/>
    <xf numFmtId="0" fontId="21" fillId="0" borderId="45" xfId="0" applyFont="1" applyBorder="1"/>
    <xf numFmtId="164" fontId="8" fillId="0" borderId="61" xfId="0" quotePrefix="1" applyNumberFormat="1" applyFont="1" applyBorder="1" applyAlignment="1">
      <alignment horizontal="center" vertical="center" wrapText="1"/>
    </xf>
    <xf numFmtId="164" fontId="8" fillId="0" borderId="62" xfId="0" quotePrefix="1" applyNumberFormat="1" applyFont="1" applyBorder="1" applyAlignment="1">
      <alignment horizontal="center" vertical="center" wrapText="1"/>
    </xf>
    <xf numFmtId="164" fontId="8" fillId="0" borderId="63" xfId="0" quotePrefix="1" applyNumberFormat="1" applyFont="1" applyBorder="1" applyAlignment="1">
      <alignment horizontal="center" vertical="center" wrapText="1"/>
    </xf>
    <xf numFmtId="0" fontId="22" fillId="0" borderId="69" xfId="0" applyFont="1" applyBorder="1"/>
    <xf numFmtId="0" fontId="21" fillId="0" borderId="70" xfId="0" applyFont="1" applyBorder="1"/>
    <xf numFmtId="164" fontId="22" fillId="0" borderId="64" xfId="0" applyNumberFormat="1" applyFont="1" applyBorder="1" applyAlignment="1">
      <alignment horizontal="center" wrapText="1"/>
    </xf>
    <xf numFmtId="164" fontId="22" fillId="0" borderId="65" xfId="0" applyNumberFormat="1" applyFont="1" applyBorder="1" applyAlignment="1">
      <alignment horizontal="center" wrapText="1"/>
    </xf>
    <xf numFmtId="164" fontId="22" fillId="0" borderId="53" xfId="0" applyNumberFormat="1" applyFont="1" applyBorder="1" applyAlignment="1">
      <alignment horizontal="center" wrapText="1"/>
    </xf>
    <xf numFmtId="164" fontId="8" fillId="0" borderId="14" xfId="0" applyNumberFormat="1" applyFont="1" applyBorder="1" applyAlignment="1" applyProtection="1">
      <alignment vertical="center" wrapText="1"/>
    </xf>
    <xf numFmtId="164" fontId="8" fillId="0" borderId="10" xfId="0" applyNumberFormat="1" applyFont="1" applyBorder="1" applyAlignment="1" applyProtection="1">
      <alignment vertical="center" wrapText="1"/>
    </xf>
    <xf numFmtId="164" fontId="8" fillId="0" borderId="58" xfId="0" applyNumberFormat="1" applyFont="1" applyBorder="1" applyAlignment="1" applyProtection="1">
      <alignment vertical="center" wrapText="1"/>
    </xf>
    <xf numFmtId="164" fontId="8" fillId="0" borderId="4" xfId="0" applyNumberFormat="1" applyFont="1" applyBorder="1" applyAlignment="1" applyProtection="1">
      <alignment vertical="center" wrapText="1"/>
    </xf>
    <xf numFmtId="164" fontId="8" fillId="0" borderId="12" xfId="0" applyNumberFormat="1" applyFont="1" applyBorder="1" applyAlignment="1" applyProtection="1">
      <alignment vertical="center" wrapText="1"/>
    </xf>
    <xf numFmtId="164" fontId="8" fillId="0" borderId="51" xfId="0" applyNumberFormat="1" applyFont="1" applyBorder="1" applyAlignment="1" applyProtection="1">
      <alignment vertical="center" wrapText="1"/>
    </xf>
    <xf numFmtId="164" fontId="8" fillId="0" borderId="19" xfId="0" applyNumberFormat="1" applyFont="1" applyBorder="1" applyAlignment="1" applyProtection="1">
      <alignment vertical="center" wrapText="1"/>
    </xf>
    <xf numFmtId="164" fontId="8" fillId="0" borderId="25" xfId="0" applyNumberFormat="1" applyFont="1" applyBorder="1" applyAlignment="1" applyProtection="1">
      <alignment vertical="center" wrapText="1"/>
    </xf>
    <xf numFmtId="164" fontId="6" fillId="6" borderId="2" xfId="0" applyNumberFormat="1" applyFont="1" applyFill="1" applyBorder="1" applyAlignment="1" applyProtection="1"/>
    <xf numFmtId="0" fontId="12" fillId="0" borderId="4" xfId="4" applyBorder="1" applyAlignment="1">
      <alignment horizontal="left" vertical="top" wrapText="1"/>
    </xf>
    <xf numFmtId="0" fontId="31" fillId="0" borderId="46" xfId="0" applyFont="1" applyBorder="1" applyAlignment="1">
      <alignment horizontal="left" vertical="center" wrapText="1"/>
    </xf>
    <xf numFmtId="0" fontId="8" fillId="0" borderId="2" xfId="4" applyFont="1" applyBorder="1" applyAlignment="1">
      <alignment horizontal="left" vertical="top"/>
    </xf>
    <xf numFmtId="0" fontId="8" fillId="7" borderId="2" xfId="4" applyFont="1" applyFill="1" applyBorder="1" applyAlignment="1">
      <alignment horizontal="left" vertical="top"/>
    </xf>
    <xf numFmtId="164" fontId="37" fillId="3" borderId="9" xfId="0" applyNumberFormat="1" applyFont="1" applyFill="1" applyBorder="1" applyAlignment="1" applyProtection="1">
      <protection locked="0"/>
    </xf>
    <xf numFmtId="164" fontId="6" fillId="3" borderId="12" xfId="0" applyNumberFormat="1" applyFont="1" applyFill="1" applyBorder="1" applyAlignment="1" applyProtection="1">
      <alignment horizontal="center"/>
      <protection locked="0"/>
    </xf>
    <xf numFmtId="164" fontId="10" fillId="7" borderId="12" xfId="0" applyNumberFormat="1" applyFont="1" applyFill="1" applyBorder="1"/>
    <xf numFmtId="164" fontId="8" fillId="7" borderId="17" xfId="0" applyNumberFormat="1" applyFont="1" applyFill="1" applyBorder="1" applyAlignment="1">
      <alignment vertical="center"/>
    </xf>
    <xf numFmtId="0" fontId="12" fillId="0" borderId="0" xfId="4" quotePrefix="1" applyAlignment="1">
      <alignment horizontal="left" vertical="top" wrapText="1" indent="1"/>
    </xf>
    <xf numFmtId="164" fontId="10" fillId="7" borderId="4" xfId="0" applyNumberFormat="1" applyFont="1" applyFill="1" applyBorder="1" applyProtection="1">
      <protection locked="0"/>
    </xf>
    <xf numFmtId="164" fontId="10" fillId="7" borderId="2" xfId="0" applyNumberFormat="1" applyFont="1" applyFill="1" applyBorder="1" applyProtection="1">
      <protection locked="0"/>
    </xf>
    <xf numFmtId="164" fontId="10" fillId="7" borderId="12" xfId="0" applyNumberFormat="1" applyFont="1" applyFill="1" applyBorder="1" applyProtection="1">
      <protection locked="0"/>
    </xf>
    <xf numFmtId="164" fontId="10" fillId="0" borderId="9" xfId="0" applyNumberFormat="1" applyFont="1" applyBorder="1" applyAlignment="1">
      <alignment horizontal="center" vertical="center" wrapText="1"/>
    </xf>
    <xf numFmtId="164" fontId="10" fillId="0" borderId="12" xfId="0" applyNumberFormat="1" applyFont="1" applyBorder="1" applyAlignment="1">
      <alignment horizontal="center" vertical="center" wrapText="1"/>
    </xf>
    <xf numFmtId="164" fontId="10" fillId="0" borderId="15" xfId="0" applyNumberFormat="1" applyFont="1" applyBorder="1" applyAlignment="1">
      <alignment horizontal="center" vertical="center" wrapText="1"/>
    </xf>
    <xf numFmtId="164" fontId="10" fillId="0" borderId="0" xfId="0" applyNumberFormat="1" applyFont="1" applyAlignment="1">
      <alignment vertical="center" wrapText="1"/>
    </xf>
    <xf numFmtId="164" fontId="10" fillId="0" borderId="0" xfId="0" applyNumberFormat="1" applyFont="1" applyAlignment="1" applyProtection="1">
      <alignment vertical="center"/>
      <protection locked="0"/>
    </xf>
    <xf numFmtId="164" fontId="10" fillId="0" borderId="9" xfId="0" applyNumberFormat="1" applyFont="1" applyBorder="1" applyAlignment="1" applyProtection="1">
      <alignment horizontal="center" vertical="center" wrapText="1"/>
      <protection locked="0"/>
    </xf>
    <xf numFmtId="164" fontId="8" fillId="17" borderId="12" xfId="0" quotePrefix="1" applyNumberFormat="1" applyFont="1" applyFill="1" applyBorder="1" applyAlignment="1" applyProtection="1">
      <alignment horizontal="center" vertical="center" wrapText="1"/>
      <protection locked="0"/>
    </xf>
    <xf numFmtId="164" fontId="8" fillId="0" borderId="11" xfId="0" applyNumberFormat="1" applyFont="1" applyBorder="1" applyAlignment="1" applyProtection="1">
      <alignment horizontal="center" vertical="center" wrapText="1"/>
      <protection locked="0"/>
    </xf>
    <xf numFmtId="164" fontId="8" fillId="0" borderId="8" xfId="0" applyNumberFormat="1" applyFont="1" applyBorder="1" applyAlignment="1" applyProtection="1">
      <alignment horizontal="center" vertical="center" wrapText="1"/>
      <protection locked="0"/>
    </xf>
    <xf numFmtId="164" fontId="8" fillId="0" borderId="12" xfId="0" applyNumberFormat="1" applyFont="1" applyBorder="1" applyAlignment="1" applyProtection="1">
      <alignment horizontal="center" vertical="center" wrapText="1"/>
      <protection locked="0"/>
    </xf>
    <xf numFmtId="164" fontId="8" fillId="0" borderId="13" xfId="0" applyNumberFormat="1" applyFont="1" applyBorder="1" applyAlignment="1" applyProtection="1">
      <alignment horizontal="center" vertical="center" wrapText="1"/>
      <protection locked="0"/>
    </xf>
    <xf numFmtId="164" fontId="4" fillId="3" borderId="26" xfId="0" applyNumberFormat="1" applyFont="1" applyFill="1" applyBorder="1" applyAlignment="1" applyProtection="1">
      <protection locked="0"/>
    </xf>
    <xf numFmtId="164" fontId="8" fillId="17" borderId="12" xfId="0" quotePrefix="1" applyNumberFormat="1" applyFont="1" applyFill="1" applyBorder="1" applyAlignment="1" applyProtection="1">
      <alignment horizontal="center" vertical="center" wrapText="1"/>
      <protection locked="0"/>
    </xf>
    <xf numFmtId="164" fontId="4" fillId="3" borderId="12" xfId="0" applyNumberFormat="1" applyFont="1" applyFill="1" applyBorder="1" applyAlignment="1" applyProtection="1">
      <protection locked="0"/>
    </xf>
    <xf numFmtId="3" fontId="0" fillId="0" borderId="0" xfId="0" applyNumberFormat="1"/>
    <xf numFmtId="3" fontId="0" fillId="0" borderId="0" xfId="0" applyNumberFormat="1"/>
    <xf numFmtId="0" fontId="12" fillId="0" borderId="2" xfId="4" applyBorder="1" applyAlignment="1">
      <alignment horizontal="left" vertical="top" wrapText="1"/>
    </xf>
    <xf numFmtId="0" fontId="12" fillId="0" borderId="4" xfId="4" applyBorder="1" applyAlignment="1">
      <alignment horizontal="left" vertical="top" wrapText="1"/>
    </xf>
    <xf numFmtId="0" fontId="12" fillId="0" borderId="20" xfId="4" applyBorder="1" applyAlignment="1">
      <alignment horizontal="left" vertical="center" wrapText="1"/>
    </xf>
    <xf numFmtId="0" fontId="12" fillId="0" borderId="14" xfId="4" applyBorder="1" applyAlignment="1">
      <alignment horizontal="left" vertical="center" wrapText="1"/>
    </xf>
    <xf numFmtId="0" fontId="12" fillId="0" borderId="26" xfId="4" applyBorder="1" applyAlignment="1">
      <alignment horizontal="left" vertical="top" wrapText="1"/>
    </xf>
    <xf numFmtId="0" fontId="28" fillId="0" borderId="46" xfId="0" applyFont="1" applyBorder="1" applyAlignment="1">
      <alignment horizontal="left" vertical="top" wrapText="1"/>
    </xf>
    <xf numFmtId="0" fontId="28" fillId="0" borderId="47" xfId="0" applyFont="1" applyBorder="1" applyAlignment="1">
      <alignment horizontal="left" vertical="top" wrapText="1"/>
    </xf>
    <xf numFmtId="0" fontId="30" fillId="0" borderId="46" xfId="0" applyFont="1" applyBorder="1" applyAlignment="1">
      <alignment horizontal="left" vertical="top" wrapText="1"/>
    </xf>
    <xf numFmtId="0" fontId="30" fillId="0" borderId="47" xfId="0" applyFont="1" applyBorder="1" applyAlignment="1">
      <alignment horizontal="left" vertical="top" wrapText="1"/>
    </xf>
    <xf numFmtId="0" fontId="31" fillId="0" borderId="46" xfId="0" applyFont="1" applyBorder="1" applyAlignment="1">
      <alignment horizontal="left" vertical="center" wrapText="1"/>
    </xf>
    <xf numFmtId="0" fontId="31" fillId="0" borderId="47" xfId="0" applyFont="1" applyBorder="1" applyAlignment="1">
      <alignment horizontal="left" vertical="center" wrapText="1"/>
    </xf>
    <xf numFmtId="0" fontId="8" fillId="0" borderId="2" xfId="4" applyFont="1" applyBorder="1" applyAlignment="1">
      <alignment horizontal="left" vertical="top"/>
    </xf>
    <xf numFmtId="0" fontId="8" fillId="0" borderId="4" xfId="4" applyFont="1" applyBorder="1" applyAlignment="1">
      <alignment horizontal="left" vertical="top"/>
    </xf>
    <xf numFmtId="0" fontId="12" fillId="0" borderId="26" xfId="4" applyBorder="1" applyAlignment="1">
      <alignment horizontal="left" vertical="center" wrapText="1"/>
    </xf>
    <xf numFmtId="0" fontId="12" fillId="0" borderId="9" xfId="4" applyBorder="1" applyAlignment="1">
      <alignment horizontal="left" vertical="center" wrapText="1"/>
    </xf>
    <xf numFmtId="0" fontId="4" fillId="7" borderId="24" xfId="4" applyFont="1" applyFill="1" applyBorder="1" applyAlignment="1">
      <alignment horizontal="left" vertical="top"/>
    </xf>
    <xf numFmtId="0" fontId="4" fillId="7" borderId="41" xfId="4" applyFont="1" applyFill="1" applyBorder="1" applyAlignment="1">
      <alignment horizontal="left" vertical="top"/>
    </xf>
    <xf numFmtId="0" fontId="8" fillId="0" borderId="44" xfId="4" applyFont="1" applyBorder="1" applyAlignment="1">
      <alignment horizontal="left" vertical="center" wrapText="1"/>
    </xf>
    <xf numFmtId="0" fontId="8" fillId="0" borderId="45" xfId="4" applyFont="1" applyBorder="1" applyAlignment="1">
      <alignment horizontal="left" vertical="center" wrapText="1"/>
    </xf>
    <xf numFmtId="0" fontId="12" fillId="0" borderId="46" xfId="4" applyBorder="1" applyAlignment="1">
      <alignment horizontal="left" vertical="center"/>
    </xf>
    <xf numFmtId="0" fontId="12" fillId="0" borderId="47" xfId="4" applyBorder="1" applyAlignment="1">
      <alignment horizontal="left" vertical="center"/>
    </xf>
    <xf numFmtId="164" fontId="12" fillId="0" borderId="6" xfId="4" quotePrefix="1" applyNumberFormat="1" applyBorder="1" applyAlignment="1">
      <alignment horizontal="left" vertical="top" wrapText="1"/>
    </xf>
    <xf numFmtId="164" fontId="12" fillId="0" borderId="7" xfId="4" quotePrefix="1" applyNumberFormat="1" applyBorder="1" applyAlignment="1">
      <alignment horizontal="left" vertical="top" wrapText="1"/>
    </xf>
    <xf numFmtId="164" fontId="12" fillId="5" borderId="17" xfId="4" quotePrefix="1" applyNumberFormat="1" applyFill="1" applyBorder="1" applyAlignment="1">
      <alignment horizontal="left" vertical="top" wrapText="1"/>
    </xf>
    <xf numFmtId="164" fontId="12" fillId="5" borderId="19" xfId="4" quotePrefix="1" applyNumberFormat="1" applyFill="1" applyBorder="1" applyAlignment="1">
      <alignment horizontal="left" vertical="top" wrapText="1"/>
    </xf>
    <xf numFmtId="0" fontId="8" fillId="7" borderId="2" xfId="4" applyFont="1" applyFill="1" applyBorder="1" applyAlignment="1">
      <alignment horizontal="left" vertical="top"/>
    </xf>
    <xf numFmtId="0" fontId="8" fillId="7" borderId="4" xfId="4" applyFont="1" applyFill="1" applyBorder="1" applyAlignment="1">
      <alignment horizontal="left" vertical="top"/>
    </xf>
    <xf numFmtId="0" fontId="12" fillId="0" borderId="2" xfId="4" applyBorder="1" applyAlignment="1">
      <alignment horizontal="left" vertical="center" wrapText="1"/>
    </xf>
    <xf numFmtId="0" fontId="12" fillId="0" borderId="4" xfId="4" applyBorder="1" applyAlignment="1">
      <alignment horizontal="left" vertical="center" wrapText="1"/>
    </xf>
    <xf numFmtId="0" fontId="12" fillId="14" borderId="2" xfId="4" applyFill="1" applyBorder="1" applyAlignment="1">
      <alignment horizontal="left" vertical="center"/>
    </xf>
    <xf numFmtId="0" fontId="12" fillId="14" borderId="4" xfId="4" applyFill="1" applyBorder="1" applyAlignment="1">
      <alignment horizontal="left" vertical="center"/>
    </xf>
    <xf numFmtId="164" fontId="4" fillId="7" borderId="17" xfId="0" applyNumberFormat="1" applyFont="1" applyFill="1" applyBorder="1" applyAlignment="1">
      <alignment horizontal="left" vertical="center"/>
    </xf>
    <xf numFmtId="164" fontId="4" fillId="7" borderId="18" xfId="0" applyNumberFormat="1" applyFont="1" applyFill="1" applyBorder="1" applyAlignment="1">
      <alignment horizontal="left" vertical="center"/>
    </xf>
    <xf numFmtId="164" fontId="16" fillId="0" borderId="20" xfId="0" applyNumberFormat="1" applyFont="1" applyBorder="1" applyAlignment="1">
      <alignment horizontal="left" vertical="center" wrapText="1"/>
    </xf>
    <xf numFmtId="164" fontId="16" fillId="0" borderId="14" xfId="0" applyNumberFormat="1" applyFont="1" applyBorder="1" applyAlignment="1">
      <alignment horizontal="left" vertical="center" wrapText="1"/>
    </xf>
    <xf numFmtId="164" fontId="8" fillId="0" borderId="2" xfId="0" quotePrefix="1" applyNumberFormat="1" applyFont="1" applyBorder="1" applyAlignment="1">
      <alignment horizontal="center" vertical="center" wrapText="1"/>
    </xf>
    <xf numFmtId="164" fontId="8" fillId="0" borderId="4" xfId="0" quotePrefix="1" applyNumberFormat="1" applyFont="1" applyBorder="1" applyAlignment="1">
      <alignment horizontal="center" vertical="center" wrapText="1"/>
    </xf>
    <xf numFmtId="164" fontId="10" fillId="9" borderId="2" xfId="0" applyNumberFormat="1" applyFont="1" applyFill="1" applyBorder="1" applyAlignment="1" applyProtection="1">
      <alignment horizontal="center" wrapText="1"/>
      <protection locked="0"/>
    </xf>
    <xf numFmtId="164" fontId="10" fillId="9" borderId="4" xfId="0" applyNumberFormat="1" applyFont="1" applyFill="1" applyBorder="1" applyAlignment="1" applyProtection="1">
      <alignment horizontal="center" wrapText="1"/>
      <protection locked="0"/>
    </xf>
    <xf numFmtId="164" fontId="8" fillId="5" borderId="17" xfId="0" applyNumberFormat="1" applyFont="1" applyFill="1" applyBorder="1" applyAlignment="1" applyProtection="1">
      <alignment horizontal="center"/>
      <protection locked="0"/>
    </xf>
    <xf numFmtId="164" fontId="8" fillId="5" borderId="19" xfId="0" applyNumberFormat="1" applyFont="1" applyFill="1" applyBorder="1" applyAlignment="1" applyProtection="1">
      <alignment horizontal="center"/>
      <protection locked="0"/>
    </xf>
    <xf numFmtId="164" fontId="9" fillId="6" borderId="12" xfId="0" applyNumberFormat="1" applyFont="1" applyFill="1" applyBorder="1" applyAlignment="1">
      <alignment horizontal="left" vertical="top" wrapText="1"/>
    </xf>
    <xf numFmtId="164" fontId="11" fillId="7" borderId="2" xfId="0" applyNumberFormat="1" applyFont="1" applyFill="1" applyBorder="1" applyAlignment="1">
      <alignment horizontal="center" vertical="center" wrapText="1"/>
    </xf>
    <xf numFmtId="164" fontId="11" fillId="7" borderId="3" xfId="0" applyNumberFormat="1" applyFont="1" applyFill="1" applyBorder="1" applyAlignment="1">
      <alignment horizontal="center" vertical="center" wrapText="1"/>
    </xf>
    <xf numFmtId="164" fontId="11" fillId="7" borderId="4" xfId="0" applyNumberFormat="1" applyFont="1" applyFill="1" applyBorder="1" applyAlignment="1">
      <alignment horizontal="center" vertical="center" wrapText="1"/>
    </xf>
    <xf numFmtId="164" fontId="11" fillId="0" borderId="21" xfId="7" applyNumberFormat="1" applyFont="1" applyBorder="1" applyAlignment="1">
      <alignment vertical="center"/>
    </xf>
    <xf numFmtId="164" fontId="11" fillId="0" borderId="14" xfId="7" applyNumberFormat="1" applyFont="1" applyBorder="1" applyAlignment="1">
      <alignment vertical="center"/>
    </xf>
    <xf numFmtId="164" fontId="4" fillId="7" borderId="24" xfId="0" applyNumberFormat="1" applyFont="1" applyFill="1" applyBorder="1" applyAlignment="1">
      <alignment horizontal="left" vertical="center"/>
    </xf>
    <xf numFmtId="164" fontId="6" fillId="3" borderId="2" xfId="0" applyNumberFormat="1" applyFont="1" applyFill="1" applyBorder="1" applyAlignment="1" applyProtection="1">
      <alignment horizontal="center"/>
      <protection locked="0"/>
    </xf>
    <xf numFmtId="164" fontId="6" fillId="3" borderId="3" xfId="0" applyNumberFormat="1" applyFont="1" applyFill="1" applyBorder="1" applyAlignment="1" applyProtection="1">
      <alignment horizontal="center"/>
      <protection locked="0"/>
    </xf>
    <xf numFmtId="164" fontId="6" fillId="3" borderId="4" xfId="0" applyNumberFormat="1" applyFont="1" applyFill="1" applyBorder="1" applyAlignment="1" applyProtection="1">
      <alignment horizontal="center"/>
      <protection locked="0"/>
    </xf>
    <xf numFmtId="164" fontId="8" fillId="5" borderId="6" xfId="0" applyNumberFormat="1" applyFont="1" applyFill="1" applyBorder="1" applyAlignment="1" applyProtection="1">
      <alignment horizontal="center"/>
      <protection locked="0"/>
    </xf>
    <xf numFmtId="164" fontId="8" fillId="5" borderId="7" xfId="0" applyNumberFormat="1" applyFont="1" applyFill="1" applyBorder="1" applyAlignment="1" applyProtection="1">
      <alignment horizontal="center"/>
      <protection locked="0"/>
    </xf>
    <xf numFmtId="164" fontId="12" fillId="0" borderId="0" xfId="0" applyNumberFormat="1" applyFont="1" applyAlignment="1">
      <alignment horizontal="left" vertical="top"/>
    </xf>
    <xf numFmtId="164" fontId="12" fillId="0" borderId="0" xfId="0" applyNumberFormat="1" applyFont="1" applyAlignment="1">
      <alignment horizontal="left" vertical="top" wrapText="1"/>
    </xf>
    <xf numFmtId="164" fontId="6" fillId="6" borderId="2" xfId="0" applyNumberFormat="1" applyFont="1" applyFill="1" applyBorder="1" applyAlignment="1" applyProtection="1">
      <alignment horizontal="center"/>
      <protection locked="0"/>
    </xf>
    <xf numFmtId="164" fontId="6" fillId="6" borderId="3" xfId="0" applyNumberFormat="1" applyFont="1" applyFill="1" applyBorder="1" applyAlignment="1" applyProtection="1">
      <alignment horizontal="center"/>
      <protection locked="0"/>
    </xf>
    <xf numFmtId="164" fontId="6" fillId="6" borderId="4" xfId="0" applyNumberFormat="1" applyFont="1" applyFill="1" applyBorder="1" applyAlignment="1" applyProtection="1">
      <alignment horizontal="center"/>
      <protection locked="0"/>
    </xf>
    <xf numFmtId="164" fontId="8" fillId="7" borderId="0" xfId="0" applyNumberFormat="1" applyFont="1" applyFill="1" applyAlignment="1">
      <alignment horizontal="center"/>
    </xf>
    <xf numFmtId="164" fontId="8" fillId="0" borderId="33" xfId="0" applyNumberFormat="1" applyFont="1" applyBorder="1" applyAlignment="1">
      <alignment horizontal="center" vertical="center"/>
    </xf>
    <xf numFmtId="164" fontId="8" fillId="0" borderId="37" xfId="0" applyNumberFormat="1" applyFont="1" applyBorder="1" applyAlignment="1">
      <alignment horizontal="center" vertical="center"/>
    </xf>
    <xf numFmtId="164" fontId="8" fillId="0" borderId="33" xfId="0" applyNumberFormat="1" applyFont="1" applyBorder="1" applyAlignment="1">
      <alignment horizontal="center" vertical="center" wrapText="1"/>
    </xf>
    <xf numFmtId="164" fontId="8" fillId="0" borderId="37" xfId="0" applyNumberFormat="1" applyFont="1" applyBorder="1" applyAlignment="1">
      <alignment horizontal="center" vertical="center" wrapText="1"/>
    </xf>
    <xf numFmtId="0" fontId="22" fillId="0" borderId="66" xfId="0" applyFont="1" applyBorder="1" applyAlignment="1" applyProtection="1">
      <alignment horizontal="left" vertical="center"/>
    </xf>
    <xf numFmtId="0" fontId="22" fillId="0" borderId="67" xfId="0" applyFont="1" applyBorder="1" applyAlignment="1" applyProtection="1">
      <alignment horizontal="left" vertical="center"/>
    </xf>
    <xf numFmtId="0" fontId="22" fillId="0" borderId="46" xfId="0" applyFont="1" applyBorder="1" applyAlignment="1" applyProtection="1">
      <alignment horizontal="left" vertical="center"/>
    </xf>
    <xf numFmtId="0" fontId="22" fillId="0" borderId="47" xfId="0" applyFont="1" applyBorder="1" applyAlignment="1" applyProtection="1">
      <alignment horizontal="left" vertical="center"/>
    </xf>
  </cellXfs>
  <cellStyles count="21">
    <cellStyle name="Calculation" xfId="3" builtinId="22"/>
    <cellStyle name="Comma 2" xfId="11" xr:uid="{027EA148-FE1A-4A2F-B48A-58BCACB68C7A}"/>
    <cellStyle name="Comma 2 2" xfId="20" xr:uid="{0A70871F-F5AA-44E6-8FDA-37242DEDF8A3}"/>
    <cellStyle name="Comma 2 3" xfId="16" xr:uid="{D21F1091-CEDC-4A94-9276-DC46A972C55F}"/>
    <cellStyle name="Currency" xfId="1" builtinId="4"/>
    <cellStyle name="Currency 2" xfId="10" xr:uid="{6A452760-2E11-4FEA-AB8B-338E810CE41C}"/>
    <cellStyle name="Currency 2 2" xfId="19" xr:uid="{BB52C835-7B06-42CC-8213-EDC2B4B9B5FF}"/>
    <cellStyle name="Currency 2 3" xfId="15" xr:uid="{AE074EA9-2951-4325-9050-F02443EF9134}"/>
    <cellStyle name="Currency 3" xfId="9" xr:uid="{111E32F9-5CB1-45F3-B1BA-BDE1E21ED136}"/>
    <cellStyle name="Currency 3 2" xfId="18" xr:uid="{8AF72C94-2E49-46A3-925C-458996B46006}"/>
    <cellStyle name="Currency 3 3" xfId="14" xr:uid="{78B23D7C-0D1B-4800-BEE2-FCE76CD9664B}"/>
    <cellStyle name="Currency 4" xfId="6" xr:uid="{C6741380-E7F6-40F7-89F0-7B972B863D29}"/>
    <cellStyle name="Currency 4 2" xfId="13" xr:uid="{D71F763F-6547-4925-B5DA-D4EF45CE4B85}"/>
    <cellStyle name="Currency 5" xfId="5" xr:uid="{987AF0FF-C726-4A34-9C0C-581FF0707F34}"/>
    <cellStyle name="Currency 5 2" xfId="17" xr:uid="{A50C73FB-DF03-46D2-842F-978C85F82B3C}"/>
    <cellStyle name="Currency 6" xfId="12" xr:uid="{1F4D2728-7479-444B-A30D-2E1D5DD2B766}"/>
    <cellStyle name="Normal" xfId="0" builtinId="0"/>
    <cellStyle name="Normal 2" xfId="4" xr:uid="{0442DF52-4866-4D1E-B9CB-581ED6D7B4AC}"/>
    <cellStyle name="Normal 3" xfId="7" xr:uid="{63DB245B-D4C6-4896-B7A8-7334C543C268}"/>
    <cellStyle name="Percent" xfId="2" builtinId="5"/>
    <cellStyle name="Percent 2" xfId="8" xr:uid="{CB3329E2-47F8-4EA2-AD82-CF17ADBA600B}"/>
  </cellStyles>
  <dxfs count="18">
    <dxf>
      <fill>
        <patternFill>
          <bgColor rgb="FFFF7C80"/>
        </patternFill>
      </fill>
    </dxf>
    <dxf>
      <fill>
        <patternFill>
          <bgColor rgb="FFFF7C80"/>
        </patternFill>
      </fill>
    </dxf>
    <dxf>
      <fill>
        <patternFill>
          <bgColor rgb="FFFF7C80"/>
        </patternFill>
      </fill>
    </dxf>
    <dxf>
      <fill>
        <patternFill>
          <bgColor rgb="FFFF7C80"/>
        </patternFill>
      </fill>
    </dxf>
    <dxf>
      <fill>
        <patternFill>
          <bgColor rgb="FFFF7C80"/>
        </patternFill>
      </fill>
    </dxf>
    <dxf>
      <fill>
        <patternFill>
          <bgColor rgb="FFFF7C80"/>
        </patternFill>
      </fill>
    </dxf>
    <dxf>
      <fill>
        <patternFill>
          <bgColor rgb="FFFF7C80"/>
        </patternFill>
      </fill>
    </dxf>
    <dxf>
      <fill>
        <patternFill>
          <bgColor rgb="FFFF7C80"/>
        </patternFill>
      </fill>
    </dxf>
    <dxf>
      <fill>
        <patternFill>
          <bgColor rgb="FFFF7C80"/>
        </patternFill>
      </fill>
    </dxf>
    <dxf>
      <fill>
        <patternFill>
          <bgColor rgb="FFFF7C80"/>
        </patternFill>
      </fill>
    </dxf>
    <dxf>
      <fill>
        <patternFill>
          <bgColor rgb="FFFF7C80"/>
        </patternFill>
      </fill>
    </dxf>
    <dxf>
      <fill>
        <patternFill>
          <bgColor rgb="FFFF7C80"/>
        </patternFill>
      </fill>
    </dxf>
    <dxf>
      <fill>
        <patternFill>
          <bgColor rgb="FFFF7C80"/>
        </patternFill>
      </fill>
    </dxf>
    <dxf>
      <fill>
        <patternFill>
          <bgColor rgb="FFFF7C80"/>
        </patternFill>
      </fill>
    </dxf>
    <dxf>
      <fill>
        <patternFill>
          <bgColor rgb="FFFF7C80"/>
        </patternFill>
      </fill>
    </dxf>
    <dxf>
      <fill>
        <patternFill>
          <bgColor rgb="FFFF7C80"/>
        </patternFill>
      </fill>
    </dxf>
    <dxf>
      <fill>
        <patternFill>
          <bgColor rgb="FFFF7C80"/>
        </patternFill>
      </fill>
    </dxf>
    <dxf>
      <fill>
        <patternFill>
          <bgColor rgb="FFFF7C80"/>
        </patternFill>
      </fill>
    </dxf>
  </dxfs>
  <tableStyles count="0" defaultTableStyle="TableStyleMedium2" defaultPivotStyle="PivotStyleLight16"/>
  <colors>
    <mruColors>
      <color rgb="FFFFFF99"/>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eetMetadata" Target="metadata.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Y:\EDUCATION\Strategy%20&amp;%20Resources\Education%20Finance\Bursar%20Support%20Team\School%20Budget%20Plans\Budget%20plans%202022-23\Three%20Year%20Plans\3%20Year%20Plan%202022-2025%20Template.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ructions"/>
      <sheetName val="Three year plan"/>
      <sheetName val="App2"/>
      <sheetName val="Notes"/>
      <sheetName val="Balances"/>
      <sheetName val="FGB Sign Off"/>
      <sheetName val="Balances Calculator"/>
      <sheetName val="App 4"/>
      <sheetName val="Office us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row r="3">
          <cell r="B3" t="str">
            <v>Projected Outturn</v>
          </cell>
          <cell r="D3" t="str">
            <v>Year 2</v>
          </cell>
          <cell r="F3" t="str">
            <v>Year 3</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B673F0-59EA-4A91-A9EB-560E4BB0EA07}">
  <sheetPr>
    <pageSetUpPr fitToPage="1"/>
  </sheetPr>
  <dimension ref="A1:J86"/>
  <sheetViews>
    <sheetView topLeftCell="A55" workbookViewId="0">
      <selection activeCell="F6" sqref="F6"/>
    </sheetView>
  </sheetViews>
  <sheetFormatPr defaultRowHeight="12.5" x14ac:dyDescent="0.35"/>
  <cols>
    <col min="1" max="1" width="15.26953125" style="249" customWidth="1"/>
    <col min="2" max="2" width="100.26953125" style="233" customWidth="1"/>
    <col min="3" max="9" width="8.81640625" style="233"/>
    <col min="10" max="10" width="12.7265625" style="233" customWidth="1"/>
    <col min="11" max="11" width="11.7265625" style="233" customWidth="1"/>
    <col min="12" max="256" width="8.81640625" style="233"/>
    <col min="257" max="257" width="15.26953125" style="233" customWidth="1"/>
    <col min="258" max="258" width="99.453125" style="233" customWidth="1"/>
    <col min="259" max="265" width="8.81640625" style="233"/>
    <col min="266" max="266" width="12.7265625" style="233" customWidth="1"/>
    <col min="267" max="267" width="11.7265625" style="233" customWidth="1"/>
    <col min="268" max="512" width="8.81640625" style="233"/>
    <col min="513" max="513" width="15.26953125" style="233" customWidth="1"/>
    <col min="514" max="514" width="99.453125" style="233" customWidth="1"/>
    <col min="515" max="521" width="8.81640625" style="233"/>
    <col min="522" max="522" width="12.7265625" style="233" customWidth="1"/>
    <col min="523" max="523" width="11.7265625" style="233" customWidth="1"/>
    <col min="524" max="768" width="8.81640625" style="233"/>
    <col min="769" max="769" width="15.26953125" style="233" customWidth="1"/>
    <col min="770" max="770" width="99.453125" style="233" customWidth="1"/>
    <col min="771" max="777" width="8.81640625" style="233"/>
    <col min="778" max="778" width="12.7265625" style="233" customWidth="1"/>
    <col min="779" max="779" width="11.7265625" style="233" customWidth="1"/>
    <col min="780" max="1024" width="8.81640625" style="233"/>
    <col min="1025" max="1025" width="15.26953125" style="233" customWidth="1"/>
    <col min="1026" max="1026" width="99.453125" style="233" customWidth="1"/>
    <col min="1027" max="1033" width="8.81640625" style="233"/>
    <col min="1034" max="1034" width="12.7265625" style="233" customWidth="1"/>
    <col min="1035" max="1035" width="11.7265625" style="233" customWidth="1"/>
    <col min="1036" max="1280" width="8.81640625" style="233"/>
    <col min="1281" max="1281" width="15.26953125" style="233" customWidth="1"/>
    <col min="1282" max="1282" width="99.453125" style="233" customWidth="1"/>
    <col min="1283" max="1289" width="8.81640625" style="233"/>
    <col min="1290" max="1290" width="12.7265625" style="233" customWidth="1"/>
    <col min="1291" max="1291" width="11.7265625" style="233" customWidth="1"/>
    <col min="1292" max="1536" width="8.81640625" style="233"/>
    <col min="1537" max="1537" width="15.26953125" style="233" customWidth="1"/>
    <col min="1538" max="1538" width="99.453125" style="233" customWidth="1"/>
    <col min="1539" max="1545" width="8.81640625" style="233"/>
    <col min="1546" max="1546" width="12.7265625" style="233" customWidth="1"/>
    <col min="1547" max="1547" width="11.7265625" style="233" customWidth="1"/>
    <col min="1548" max="1792" width="8.81640625" style="233"/>
    <col min="1793" max="1793" width="15.26953125" style="233" customWidth="1"/>
    <col min="1794" max="1794" width="99.453125" style="233" customWidth="1"/>
    <col min="1795" max="1801" width="8.81640625" style="233"/>
    <col min="1802" max="1802" width="12.7265625" style="233" customWidth="1"/>
    <col min="1803" max="1803" width="11.7265625" style="233" customWidth="1"/>
    <col min="1804" max="2048" width="8.81640625" style="233"/>
    <col min="2049" max="2049" width="15.26953125" style="233" customWidth="1"/>
    <col min="2050" max="2050" width="99.453125" style="233" customWidth="1"/>
    <col min="2051" max="2057" width="8.81640625" style="233"/>
    <col min="2058" max="2058" width="12.7265625" style="233" customWidth="1"/>
    <col min="2059" max="2059" width="11.7265625" style="233" customWidth="1"/>
    <col min="2060" max="2304" width="8.81640625" style="233"/>
    <col min="2305" max="2305" width="15.26953125" style="233" customWidth="1"/>
    <col min="2306" max="2306" width="99.453125" style="233" customWidth="1"/>
    <col min="2307" max="2313" width="8.81640625" style="233"/>
    <col min="2314" max="2314" width="12.7265625" style="233" customWidth="1"/>
    <col min="2315" max="2315" width="11.7265625" style="233" customWidth="1"/>
    <col min="2316" max="2560" width="8.81640625" style="233"/>
    <col min="2561" max="2561" width="15.26953125" style="233" customWidth="1"/>
    <col min="2562" max="2562" width="99.453125" style="233" customWidth="1"/>
    <col min="2563" max="2569" width="8.81640625" style="233"/>
    <col min="2570" max="2570" width="12.7265625" style="233" customWidth="1"/>
    <col min="2571" max="2571" width="11.7265625" style="233" customWidth="1"/>
    <col min="2572" max="2816" width="8.81640625" style="233"/>
    <col min="2817" max="2817" width="15.26953125" style="233" customWidth="1"/>
    <col min="2818" max="2818" width="99.453125" style="233" customWidth="1"/>
    <col min="2819" max="2825" width="8.81640625" style="233"/>
    <col min="2826" max="2826" width="12.7265625" style="233" customWidth="1"/>
    <col min="2827" max="2827" width="11.7265625" style="233" customWidth="1"/>
    <col min="2828" max="3072" width="8.81640625" style="233"/>
    <col min="3073" max="3073" width="15.26953125" style="233" customWidth="1"/>
    <col min="3074" max="3074" width="99.453125" style="233" customWidth="1"/>
    <col min="3075" max="3081" width="8.81640625" style="233"/>
    <col min="3082" max="3082" width="12.7265625" style="233" customWidth="1"/>
    <col min="3083" max="3083" width="11.7265625" style="233" customWidth="1"/>
    <col min="3084" max="3328" width="8.81640625" style="233"/>
    <col min="3329" max="3329" width="15.26953125" style="233" customWidth="1"/>
    <col min="3330" max="3330" width="99.453125" style="233" customWidth="1"/>
    <col min="3331" max="3337" width="8.81640625" style="233"/>
    <col min="3338" max="3338" width="12.7265625" style="233" customWidth="1"/>
    <col min="3339" max="3339" width="11.7265625" style="233" customWidth="1"/>
    <col min="3340" max="3584" width="8.81640625" style="233"/>
    <col min="3585" max="3585" width="15.26953125" style="233" customWidth="1"/>
    <col min="3586" max="3586" width="99.453125" style="233" customWidth="1"/>
    <col min="3587" max="3593" width="8.81640625" style="233"/>
    <col min="3594" max="3594" width="12.7265625" style="233" customWidth="1"/>
    <col min="3595" max="3595" width="11.7265625" style="233" customWidth="1"/>
    <col min="3596" max="3840" width="8.81640625" style="233"/>
    <col min="3841" max="3841" width="15.26953125" style="233" customWidth="1"/>
    <col min="3842" max="3842" width="99.453125" style="233" customWidth="1"/>
    <col min="3843" max="3849" width="8.81640625" style="233"/>
    <col min="3850" max="3850" width="12.7265625" style="233" customWidth="1"/>
    <col min="3851" max="3851" width="11.7265625" style="233" customWidth="1"/>
    <col min="3852" max="4096" width="8.81640625" style="233"/>
    <col min="4097" max="4097" width="15.26953125" style="233" customWidth="1"/>
    <col min="4098" max="4098" width="99.453125" style="233" customWidth="1"/>
    <col min="4099" max="4105" width="8.81640625" style="233"/>
    <col min="4106" max="4106" width="12.7265625" style="233" customWidth="1"/>
    <col min="4107" max="4107" width="11.7265625" style="233" customWidth="1"/>
    <col min="4108" max="4352" width="8.81640625" style="233"/>
    <col min="4353" max="4353" width="15.26953125" style="233" customWidth="1"/>
    <col min="4354" max="4354" width="99.453125" style="233" customWidth="1"/>
    <col min="4355" max="4361" width="8.81640625" style="233"/>
    <col min="4362" max="4362" width="12.7265625" style="233" customWidth="1"/>
    <col min="4363" max="4363" width="11.7265625" style="233" customWidth="1"/>
    <col min="4364" max="4608" width="8.81640625" style="233"/>
    <col min="4609" max="4609" width="15.26953125" style="233" customWidth="1"/>
    <col min="4610" max="4610" width="99.453125" style="233" customWidth="1"/>
    <col min="4611" max="4617" width="8.81640625" style="233"/>
    <col min="4618" max="4618" width="12.7265625" style="233" customWidth="1"/>
    <col min="4619" max="4619" width="11.7265625" style="233" customWidth="1"/>
    <col min="4620" max="4864" width="8.81640625" style="233"/>
    <col min="4865" max="4865" width="15.26953125" style="233" customWidth="1"/>
    <col min="4866" max="4866" width="99.453125" style="233" customWidth="1"/>
    <col min="4867" max="4873" width="8.81640625" style="233"/>
    <col min="4874" max="4874" width="12.7265625" style="233" customWidth="1"/>
    <col min="4875" max="4875" width="11.7265625" style="233" customWidth="1"/>
    <col min="4876" max="5120" width="8.81640625" style="233"/>
    <col min="5121" max="5121" width="15.26953125" style="233" customWidth="1"/>
    <col min="5122" max="5122" width="99.453125" style="233" customWidth="1"/>
    <col min="5123" max="5129" width="8.81640625" style="233"/>
    <col min="5130" max="5130" width="12.7265625" style="233" customWidth="1"/>
    <col min="5131" max="5131" width="11.7265625" style="233" customWidth="1"/>
    <col min="5132" max="5376" width="8.81640625" style="233"/>
    <col min="5377" max="5377" width="15.26953125" style="233" customWidth="1"/>
    <col min="5378" max="5378" width="99.453125" style="233" customWidth="1"/>
    <col min="5379" max="5385" width="8.81640625" style="233"/>
    <col min="5386" max="5386" width="12.7265625" style="233" customWidth="1"/>
    <col min="5387" max="5387" width="11.7265625" style="233" customWidth="1"/>
    <col min="5388" max="5632" width="8.81640625" style="233"/>
    <col min="5633" max="5633" width="15.26953125" style="233" customWidth="1"/>
    <col min="5634" max="5634" width="99.453125" style="233" customWidth="1"/>
    <col min="5635" max="5641" width="8.81640625" style="233"/>
    <col min="5642" max="5642" width="12.7265625" style="233" customWidth="1"/>
    <col min="5643" max="5643" width="11.7265625" style="233" customWidth="1"/>
    <col min="5644" max="5888" width="8.81640625" style="233"/>
    <col min="5889" max="5889" width="15.26953125" style="233" customWidth="1"/>
    <col min="5890" max="5890" width="99.453125" style="233" customWidth="1"/>
    <col min="5891" max="5897" width="8.81640625" style="233"/>
    <col min="5898" max="5898" width="12.7265625" style="233" customWidth="1"/>
    <col min="5899" max="5899" width="11.7265625" style="233" customWidth="1"/>
    <col min="5900" max="6144" width="8.81640625" style="233"/>
    <col min="6145" max="6145" width="15.26953125" style="233" customWidth="1"/>
    <col min="6146" max="6146" width="99.453125" style="233" customWidth="1"/>
    <col min="6147" max="6153" width="8.81640625" style="233"/>
    <col min="6154" max="6154" width="12.7265625" style="233" customWidth="1"/>
    <col min="6155" max="6155" width="11.7265625" style="233" customWidth="1"/>
    <col min="6156" max="6400" width="8.81640625" style="233"/>
    <col min="6401" max="6401" width="15.26953125" style="233" customWidth="1"/>
    <col min="6402" max="6402" width="99.453125" style="233" customWidth="1"/>
    <col min="6403" max="6409" width="8.81640625" style="233"/>
    <col min="6410" max="6410" width="12.7265625" style="233" customWidth="1"/>
    <col min="6411" max="6411" width="11.7265625" style="233" customWidth="1"/>
    <col min="6412" max="6656" width="8.81640625" style="233"/>
    <col min="6657" max="6657" width="15.26953125" style="233" customWidth="1"/>
    <col min="6658" max="6658" width="99.453125" style="233" customWidth="1"/>
    <col min="6659" max="6665" width="8.81640625" style="233"/>
    <col min="6666" max="6666" width="12.7265625" style="233" customWidth="1"/>
    <col min="6667" max="6667" width="11.7265625" style="233" customWidth="1"/>
    <col min="6668" max="6912" width="8.81640625" style="233"/>
    <col min="6913" max="6913" width="15.26953125" style="233" customWidth="1"/>
    <col min="6914" max="6914" width="99.453125" style="233" customWidth="1"/>
    <col min="6915" max="6921" width="8.81640625" style="233"/>
    <col min="6922" max="6922" width="12.7265625" style="233" customWidth="1"/>
    <col min="6923" max="6923" width="11.7265625" style="233" customWidth="1"/>
    <col min="6924" max="7168" width="8.81640625" style="233"/>
    <col min="7169" max="7169" width="15.26953125" style="233" customWidth="1"/>
    <col min="7170" max="7170" width="99.453125" style="233" customWidth="1"/>
    <col min="7171" max="7177" width="8.81640625" style="233"/>
    <col min="7178" max="7178" width="12.7265625" style="233" customWidth="1"/>
    <col min="7179" max="7179" width="11.7265625" style="233" customWidth="1"/>
    <col min="7180" max="7424" width="8.81640625" style="233"/>
    <col min="7425" max="7425" width="15.26953125" style="233" customWidth="1"/>
    <col min="7426" max="7426" width="99.453125" style="233" customWidth="1"/>
    <col min="7427" max="7433" width="8.81640625" style="233"/>
    <col min="7434" max="7434" width="12.7265625" style="233" customWidth="1"/>
    <col min="7435" max="7435" width="11.7265625" style="233" customWidth="1"/>
    <col min="7436" max="7680" width="8.81640625" style="233"/>
    <col min="7681" max="7681" width="15.26953125" style="233" customWidth="1"/>
    <col min="7682" max="7682" width="99.453125" style="233" customWidth="1"/>
    <col min="7683" max="7689" width="8.81640625" style="233"/>
    <col min="7690" max="7690" width="12.7265625" style="233" customWidth="1"/>
    <col min="7691" max="7691" width="11.7265625" style="233" customWidth="1"/>
    <col min="7692" max="7936" width="8.81640625" style="233"/>
    <col min="7937" max="7937" width="15.26953125" style="233" customWidth="1"/>
    <col min="7938" max="7938" width="99.453125" style="233" customWidth="1"/>
    <col min="7939" max="7945" width="8.81640625" style="233"/>
    <col min="7946" max="7946" width="12.7265625" style="233" customWidth="1"/>
    <col min="7947" max="7947" width="11.7265625" style="233" customWidth="1"/>
    <col min="7948" max="8192" width="8.81640625" style="233"/>
    <col min="8193" max="8193" width="15.26953125" style="233" customWidth="1"/>
    <col min="8194" max="8194" width="99.453125" style="233" customWidth="1"/>
    <col min="8195" max="8201" width="8.81640625" style="233"/>
    <col min="8202" max="8202" width="12.7265625" style="233" customWidth="1"/>
    <col min="8203" max="8203" width="11.7265625" style="233" customWidth="1"/>
    <col min="8204" max="8448" width="8.81640625" style="233"/>
    <col min="8449" max="8449" width="15.26953125" style="233" customWidth="1"/>
    <col min="8450" max="8450" width="99.453125" style="233" customWidth="1"/>
    <col min="8451" max="8457" width="8.81640625" style="233"/>
    <col min="8458" max="8458" width="12.7265625" style="233" customWidth="1"/>
    <col min="8459" max="8459" width="11.7265625" style="233" customWidth="1"/>
    <col min="8460" max="8704" width="8.81640625" style="233"/>
    <col min="8705" max="8705" width="15.26953125" style="233" customWidth="1"/>
    <col min="8706" max="8706" width="99.453125" style="233" customWidth="1"/>
    <col min="8707" max="8713" width="8.81640625" style="233"/>
    <col min="8714" max="8714" width="12.7265625" style="233" customWidth="1"/>
    <col min="8715" max="8715" width="11.7265625" style="233" customWidth="1"/>
    <col min="8716" max="8960" width="8.81640625" style="233"/>
    <col min="8961" max="8961" width="15.26953125" style="233" customWidth="1"/>
    <col min="8962" max="8962" width="99.453125" style="233" customWidth="1"/>
    <col min="8963" max="8969" width="8.81640625" style="233"/>
    <col min="8970" max="8970" width="12.7265625" style="233" customWidth="1"/>
    <col min="8971" max="8971" width="11.7265625" style="233" customWidth="1"/>
    <col min="8972" max="9216" width="8.81640625" style="233"/>
    <col min="9217" max="9217" width="15.26953125" style="233" customWidth="1"/>
    <col min="9218" max="9218" width="99.453125" style="233" customWidth="1"/>
    <col min="9219" max="9225" width="8.81640625" style="233"/>
    <col min="9226" max="9226" width="12.7265625" style="233" customWidth="1"/>
    <col min="9227" max="9227" width="11.7265625" style="233" customWidth="1"/>
    <col min="9228" max="9472" width="8.81640625" style="233"/>
    <col min="9473" max="9473" width="15.26953125" style="233" customWidth="1"/>
    <col min="9474" max="9474" width="99.453125" style="233" customWidth="1"/>
    <col min="9475" max="9481" width="8.81640625" style="233"/>
    <col min="9482" max="9482" width="12.7265625" style="233" customWidth="1"/>
    <col min="9483" max="9483" width="11.7265625" style="233" customWidth="1"/>
    <col min="9484" max="9728" width="8.81640625" style="233"/>
    <col min="9729" max="9729" width="15.26953125" style="233" customWidth="1"/>
    <col min="9730" max="9730" width="99.453125" style="233" customWidth="1"/>
    <col min="9731" max="9737" width="8.81640625" style="233"/>
    <col min="9738" max="9738" width="12.7265625" style="233" customWidth="1"/>
    <col min="9739" max="9739" width="11.7265625" style="233" customWidth="1"/>
    <col min="9740" max="9984" width="8.81640625" style="233"/>
    <col min="9985" max="9985" width="15.26953125" style="233" customWidth="1"/>
    <col min="9986" max="9986" width="99.453125" style="233" customWidth="1"/>
    <col min="9987" max="9993" width="8.81640625" style="233"/>
    <col min="9994" max="9994" width="12.7265625" style="233" customWidth="1"/>
    <col min="9995" max="9995" width="11.7265625" style="233" customWidth="1"/>
    <col min="9996" max="10240" width="8.81640625" style="233"/>
    <col min="10241" max="10241" width="15.26953125" style="233" customWidth="1"/>
    <col min="10242" max="10242" width="99.453125" style="233" customWidth="1"/>
    <col min="10243" max="10249" width="8.81640625" style="233"/>
    <col min="10250" max="10250" width="12.7265625" style="233" customWidth="1"/>
    <col min="10251" max="10251" width="11.7265625" style="233" customWidth="1"/>
    <col min="10252" max="10496" width="8.81640625" style="233"/>
    <col min="10497" max="10497" width="15.26953125" style="233" customWidth="1"/>
    <col min="10498" max="10498" width="99.453125" style="233" customWidth="1"/>
    <col min="10499" max="10505" width="8.81640625" style="233"/>
    <col min="10506" max="10506" width="12.7265625" style="233" customWidth="1"/>
    <col min="10507" max="10507" width="11.7265625" style="233" customWidth="1"/>
    <col min="10508" max="10752" width="8.81640625" style="233"/>
    <col min="10753" max="10753" width="15.26953125" style="233" customWidth="1"/>
    <col min="10754" max="10754" width="99.453125" style="233" customWidth="1"/>
    <col min="10755" max="10761" width="8.81640625" style="233"/>
    <col min="10762" max="10762" width="12.7265625" style="233" customWidth="1"/>
    <col min="10763" max="10763" width="11.7265625" style="233" customWidth="1"/>
    <col min="10764" max="11008" width="8.81640625" style="233"/>
    <col min="11009" max="11009" width="15.26953125" style="233" customWidth="1"/>
    <col min="11010" max="11010" width="99.453125" style="233" customWidth="1"/>
    <col min="11011" max="11017" width="8.81640625" style="233"/>
    <col min="11018" max="11018" width="12.7265625" style="233" customWidth="1"/>
    <col min="11019" max="11019" width="11.7265625" style="233" customWidth="1"/>
    <col min="11020" max="11264" width="8.81640625" style="233"/>
    <col min="11265" max="11265" width="15.26953125" style="233" customWidth="1"/>
    <col min="11266" max="11266" width="99.453125" style="233" customWidth="1"/>
    <col min="11267" max="11273" width="8.81640625" style="233"/>
    <col min="11274" max="11274" width="12.7265625" style="233" customWidth="1"/>
    <col min="11275" max="11275" width="11.7265625" style="233" customWidth="1"/>
    <col min="11276" max="11520" width="8.81640625" style="233"/>
    <col min="11521" max="11521" width="15.26953125" style="233" customWidth="1"/>
    <col min="11522" max="11522" width="99.453125" style="233" customWidth="1"/>
    <col min="11523" max="11529" width="8.81640625" style="233"/>
    <col min="11530" max="11530" width="12.7265625" style="233" customWidth="1"/>
    <col min="11531" max="11531" width="11.7265625" style="233" customWidth="1"/>
    <col min="11532" max="11776" width="8.81640625" style="233"/>
    <col min="11777" max="11777" width="15.26953125" style="233" customWidth="1"/>
    <col min="11778" max="11778" width="99.453125" style="233" customWidth="1"/>
    <col min="11779" max="11785" width="8.81640625" style="233"/>
    <col min="11786" max="11786" width="12.7265625" style="233" customWidth="1"/>
    <col min="11787" max="11787" width="11.7265625" style="233" customWidth="1"/>
    <col min="11788" max="12032" width="8.81640625" style="233"/>
    <col min="12033" max="12033" width="15.26953125" style="233" customWidth="1"/>
    <col min="12034" max="12034" width="99.453125" style="233" customWidth="1"/>
    <col min="12035" max="12041" width="8.81640625" style="233"/>
    <col min="12042" max="12042" width="12.7265625" style="233" customWidth="1"/>
    <col min="12043" max="12043" width="11.7265625" style="233" customWidth="1"/>
    <col min="12044" max="12288" width="8.81640625" style="233"/>
    <col min="12289" max="12289" width="15.26953125" style="233" customWidth="1"/>
    <col min="12290" max="12290" width="99.453125" style="233" customWidth="1"/>
    <col min="12291" max="12297" width="8.81640625" style="233"/>
    <col min="12298" max="12298" width="12.7265625" style="233" customWidth="1"/>
    <col min="12299" max="12299" width="11.7265625" style="233" customWidth="1"/>
    <col min="12300" max="12544" width="8.81640625" style="233"/>
    <col min="12545" max="12545" width="15.26953125" style="233" customWidth="1"/>
    <col min="12546" max="12546" width="99.453125" style="233" customWidth="1"/>
    <col min="12547" max="12553" width="8.81640625" style="233"/>
    <col min="12554" max="12554" width="12.7265625" style="233" customWidth="1"/>
    <col min="12555" max="12555" width="11.7265625" style="233" customWidth="1"/>
    <col min="12556" max="12800" width="8.81640625" style="233"/>
    <col min="12801" max="12801" width="15.26953125" style="233" customWidth="1"/>
    <col min="12802" max="12802" width="99.453125" style="233" customWidth="1"/>
    <col min="12803" max="12809" width="8.81640625" style="233"/>
    <col min="12810" max="12810" width="12.7265625" style="233" customWidth="1"/>
    <col min="12811" max="12811" width="11.7265625" style="233" customWidth="1"/>
    <col min="12812" max="13056" width="8.81640625" style="233"/>
    <col min="13057" max="13057" width="15.26953125" style="233" customWidth="1"/>
    <col min="13058" max="13058" width="99.453125" style="233" customWidth="1"/>
    <col min="13059" max="13065" width="8.81640625" style="233"/>
    <col min="13066" max="13066" width="12.7265625" style="233" customWidth="1"/>
    <col min="13067" max="13067" width="11.7265625" style="233" customWidth="1"/>
    <col min="13068" max="13312" width="8.81640625" style="233"/>
    <col min="13313" max="13313" width="15.26953125" style="233" customWidth="1"/>
    <col min="13314" max="13314" width="99.453125" style="233" customWidth="1"/>
    <col min="13315" max="13321" width="8.81640625" style="233"/>
    <col min="13322" max="13322" width="12.7265625" style="233" customWidth="1"/>
    <col min="13323" max="13323" width="11.7265625" style="233" customWidth="1"/>
    <col min="13324" max="13568" width="8.81640625" style="233"/>
    <col min="13569" max="13569" width="15.26953125" style="233" customWidth="1"/>
    <col min="13570" max="13570" width="99.453125" style="233" customWidth="1"/>
    <col min="13571" max="13577" width="8.81640625" style="233"/>
    <col min="13578" max="13578" width="12.7265625" style="233" customWidth="1"/>
    <col min="13579" max="13579" width="11.7265625" style="233" customWidth="1"/>
    <col min="13580" max="13824" width="8.81640625" style="233"/>
    <col min="13825" max="13825" width="15.26953125" style="233" customWidth="1"/>
    <col min="13826" max="13826" width="99.453125" style="233" customWidth="1"/>
    <col min="13827" max="13833" width="8.81640625" style="233"/>
    <col min="13834" max="13834" width="12.7265625" style="233" customWidth="1"/>
    <col min="13835" max="13835" width="11.7265625" style="233" customWidth="1"/>
    <col min="13836" max="14080" width="8.81640625" style="233"/>
    <col min="14081" max="14081" width="15.26953125" style="233" customWidth="1"/>
    <col min="14082" max="14082" width="99.453125" style="233" customWidth="1"/>
    <col min="14083" max="14089" width="8.81640625" style="233"/>
    <col min="14090" max="14090" width="12.7265625" style="233" customWidth="1"/>
    <col min="14091" max="14091" width="11.7265625" style="233" customWidth="1"/>
    <col min="14092" max="14336" width="8.81640625" style="233"/>
    <col min="14337" max="14337" width="15.26953125" style="233" customWidth="1"/>
    <col min="14338" max="14338" width="99.453125" style="233" customWidth="1"/>
    <col min="14339" max="14345" width="8.81640625" style="233"/>
    <col min="14346" max="14346" width="12.7265625" style="233" customWidth="1"/>
    <col min="14347" max="14347" width="11.7265625" style="233" customWidth="1"/>
    <col min="14348" max="14592" width="8.81640625" style="233"/>
    <col min="14593" max="14593" width="15.26953125" style="233" customWidth="1"/>
    <col min="14594" max="14594" width="99.453125" style="233" customWidth="1"/>
    <col min="14595" max="14601" width="8.81640625" style="233"/>
    <col min="14602" max="14602" width="12.7265625" style="233" customWidth="1"/>
    <col min="14603" max="14603" width="11.7265625" style="233" customWidth="1"/>
    <col min="14604" max="14848" width="8.81640625" style="233"/>
    <col min="14849" max="14849" width="15.26953125" style="233" customWidth="1"/>
    <col min="14850" max="14850" width="99.453125" style="233" customWidth="1"/>
    <col min="14851" max="14857" width="8.81640625" style="233"/>
    <col min="14858" max="14858" width="12.7265625" style="233" customWidth="1"/>
    <col min="14859" max="14859" width="11.7265625" style="233" customWidth="1"/>
    <col min="14860" max="15104" width="8.81640625" style="233"/>
    <col min="15105" max="15105" width="15.26953125" style="233" customWidth="1"/>
    <col min="15106" max="15106" width="99.453125" style="233" customWidth="1"/>
    <col min="15107" max="15113" width="8.81640625" style="233"/>
    <col min="15114" max="15114" width="12.7265625" style="233" customWidth="1"/>
    <col min="15115" max="15115" width="11.7265625" style="233" customWidth="1"/>
    <col min="15116" max="15360" width="8.81640625" style="233"/>
    <col min="15361" max="15361" width="15.26953125" style="233" customWidth="1"/>
    <col min="15362" max="15362" width="99.453125" style="233" customWidth="1"/>
    <col min="15363" max="15369" width="8.81640625" style="233"/>
    <col min="15370" max="15370" width="12.7265625" style="233" customWidth="1"/>
    <col min="15371" max="15371" width="11.7265625" style="233" customWidth="1"/>
    <col min="15372" max="15616" width="8.81640625" style="233"/>
    <col min="15617" max="15617" width="15.26953125" style="233" customWidth="1"/>
    <col min="15618" max="15618" width="99.453125" style="233" customWidth="1"/>
    <col min="15619" max="15625" width="8.81640625" style="233"/>
    <col min="15626" max="15626" width="12.7265625" style="233" customWidth="1"/>
    <col min="15627" max="15627" width="11.7265625" style="233" customWidth="1"/>
    <col min="15628" max="15872" width="8.81640625" style="233"/>
    <col min="15873" max="15873" width="15.26953125" style="233" customWidth="1"/>
    <col min="15874" max="15874" width="99.453125" style="233" customWidth="1"/>
    <col min="15875" max="15881" width="8.81640625" style="233"/>
    <col min="15882" max="15882" width="12.7265625" style="233" customWidth="1"/>
    <col min="15883" max="15883" width="11.7265625" style="233" customWidth="1"/>
    <col min="15884" max="16128" width="8.81640625" style="233"/>
    <col min="16129" max="16129" width="15.26953125" style="233" customWidth="1"/>
    <col min="16130" max="16130" width="99.453125" style="233" customWidth="1"/>
    <col min="16131" max="16137" width="8.81640625" style="233"/>
    <col min="16138" max="16138" width="12.7265625" style="233" customWidth="1"/>
    <col min="16139" max="16139" width="11.7265625" style="233" customWidth="1"/>
    <col min="16140" max="16384" width="8.81640625" style="233"/>
  </cols>
  <sheetData>
    <row r="1" spans="1:10" ht="15.5" x14ac:dyDescent="0.35">
      <c r="A1" s="469" t="s">
        <v>280</v>
      </c>
      <c r="B1" s="470"/>
      <c r="C1" s="232"/>
      <c r="D1" s="232"/>
      <c r="E1" s="232"/>
      <c r="F1" s="232"/>
      <c r="G1" s="232"/>
      <c r="H1" s="232"/>
      <c r="I1" s="232"/>
      <c r="J1" s="232"/>
    </row>
    <row r="2" spans="1:10" ht="11.25" customHeight="1" thickBot="1" x14ac:dyDescent="0.4">
      <c r="A2" s="234"/>
      <c r="B2" s="235"/>
      <c r="C2" s="232"/>
      <c r="D2" s="232"/>
      <c r="E2" s="232"/>
      <c r="F2" s="232"/>
      <c r="G2" s="232"/>
      <c r="H2" s="232"/>
      <c r="I2" s="232"/>
      <c r="J2" s="232"/>
    </row>
    <row r="3" spans="1:10" s="237" customFormat="1" ht="19.899999999999999" customHeight="1" x14ac:dyDescent="0.35">
      <c r="A3" s="471" t="s">
        <v>114</v>
      </c>
      <c r="B3" s="472"/>
      <c r="C3" s="236"/>
      <c r="D3" s="236"/>
      <c r="E3" s="236"/>
      <c r="F3" s="236"/>
      <c r="G3" s="236"/>
      <c r="H3" s="236"/>
      <c r="I3" s="236"/>
      <c r="J3" s="236"/>
    </row>
    <row r="4" spans="1:10" s="237" customFormat="1" ht="20.25" customHeight="1" x14ac:dyDescent="0.35">
      <c r="A4" s="473" t="s">
        <v>115</v>
      </c>
      <c r="B4" s="474"/>
      <c r="C4" s="236"/>
      <c r="D4" s="236"/>
      <c r="E4" s="236"/>
      <c r="F4" s="236"/>
      <c r="G4" s="236"/>
      <c r="H4" s="236"/>
      <c r="I4" s="236"/>
      <c r="J4" s="236"/>
    </row>
    <row r="5" spans="1:10" s="237" customFormat="1" ht="20.25" customHeight="1" x14ac:dyDescent="0.35">
      <c r="A5" s="238" t="s">
        <v>116</v>
      </c>
      <c r="B5" s="239"/>
      <c r="C5" s="236"/>
      <c r="D5" s="236"/>
      <c r="E5" s="236"/>
      <c r="F5" s="236"/>
      <c r="G5" s="236"/>
      <c r="H5" s="236"/>
      <c r="I5" s="236"/>
      <c r="J5" s="236"/>
    </row>
    <row r="6" spans="1:10" s="237" customFormat="1" ht="20.25" customHeight="1" x14ac:dyDescent="0.35">
      <c r="A6" s="483" t="s">
        <v>192</v>
      </c>
      <c r="B6" s="484"/>
      <c r="C6" s="236"/>
      <c r="D6" s="236"/>
      <c r="E6" s="236"/>
      <c r="F6" s="236"/>
      <c r="G6" s="236"/>
      <c r="H6" s="236"/>
      <c r="I6" s="236"/>
      <c r="J6" s="236"/>
    </row>
    <row r="7" spans="1:10" ht="34.5" customHeight="1" thickBot="1" x14ac:dyDescent="0.4">
      <c r="A7" s="475" t="s">
        <v>170</v>
      </c>
      <c r="B7" s="476"/>
      <c r="C7" s="232"/>
      <c r="D7" s="232"/>
      <c r="E7" s="232"/>
      <c r="F7" s="232"/>
      <c r="G7" s="232"/>
      <c r="H7" s="232"/>
      <c r="I7" s="232"/>
      <c r="J7" s="232"/>
    </row>
    <row r="8" spans="1:10" ht="49.9" customHeight="1" thickBot="1" x14ac:dyDescent="0.4">
      <c r="A8" s="477" t="s">
        <v>281</v>
      </c>
      <c r="B8" s="478"/>
      <c r="C8" s="232"/>
      <c r="D8" s="232"/>
      <c r="E8" s="232"/>
      <c r="F8" s="232"/>
      <c r="G8" s="232"/>
      <c r="H8" s="232"/>
      <c r="I8" s="232"/>
      <c r="J8" s="232"/>
    </row>
    <row r="9" spans="1:10" ht="15" customHeight="1" thickBot="1" x14ac:dyDescent="0.4">
      <c r="A9" s="240" t="s">
        <v>117</v>
      </c>
      <c r="B9" s="241"/>
      <c r="C9" s="232"/>
      <c r="D9" s="232"/>
      <c r="E9" s="232"/>
      <c r="F9" s="232"/>
      <c r="G9" s="232"/>
      <c r="H9" s="232"/>
      <c r="I9" s="232"/>
      <c r="J9" s="232"/>
    </row>
    <row r="10" spans="1:10" ht="12.75" customHeight="1" x14ac:dyDescent="0.35">
      <c r="A10" s="242"/>
      <c r="C10" s="232"/>
      <c r="D10" s="232"/>
      <c r="E10" s="232"/>
      <c r="F10" s="232"/>
      <c r="G10" s="232"/>
      <c r="H10" s="232"/>
      <c r="I10" s="232"/>
      <c r="J10" s="232"/>
    </row>
    <row r="11" spans="1:10" ht="31.15" customHeight="1" x14ac:dyDescent="0.35">
      <c r="A11" s="243" t="s">
        <v>118</v>
      </c>
      <c r="B11" s="244" t="s">
        <v>282</v>
      </c>
      <c r="C11" s="232"/>
      <c r="D11" s="232"/>
      <c r="E11" s="232"/>
      <c r="F11" s="232"/>
      <c r="G11" s="232"/>
      <c r="H11" s="232"/>
      <c r="I11" s="232"/>
      <c r="J11" s="232"/>
    </row>
    <row r="12" spans="1:10" ht="13.5" customHeight="1" x14ac:dyDescent="0.35">
      <c r="A12" s="245"/>
      <c r="B12" s="246"/>
      <c r="C12" s="232"/>
      <c r="D12" s="232"/>
      <c r="E12" s="232"/>
      <c r="F12" s="232"/>
      <c r="G12" s="232"/>
      <c r="H12" s="232"/>
      <c r="I12" s="232"/>
      <c r="J12" s="232"/>
    </row>
    <row r="13" spans="1:10" ht="13.5" customHeight="1" x14ac:dyDescent="0.35">
      <c r="A13" s="479" t="s">
        <v>119</v>
      </c>
      <c r="B13" s="480"/>
      <c r="C13" s="232"/>
      <c r="D13" s="232"/>
      <c r="E13" s="232"/>
      <c r="F13" s="232"/>
      <c r="G13" s="232"/>
      <c r="H13" s="232"/>
      <c r="I13" s="232"/>
      <c r="J13" s="232"/>
    </row>
    <row r="14" spans="1:10" ht="32.65" customHeight="1" x14ac:dyDescent="0.35">
      <c r="A14" s="454" t="s">
        <v>193</v>
      </c>
      <c r="B14" s="455"/>
      <c r="C14" s="232"/>
      <c r="D14" s="232"/>
      <c r="E14" s="232"/>
      <c r="F14" s="232"/>
      <c r="G14" s="232"/>
      <c r="H14" s="232"/>
      <c r="I14" s="232"/>
      <c r="J14" s="232"/>
    </row>
    <row r="15" spans="1:10" ht="13.5" customHeight="1" x14ac:dyDescent="0.35">
      <c r="A15" s="245"/>
      <c r="B15" s="246"/>
      <c r="C15" s="232"/>
      <c r="D15" s="232"/>
      <c r="E15" s="232"/>
      <c r="F15" s="232"/>
      <c r="G15" s="232"/>
      <c r="H15" s="232"/>
      <c r="I15" s="232"/>
      <c r="J15" s="232"/>
    </row>
    <row r="16" spans="1:10" ht="14.25" customHeight="1" x14ac:dyDescent="0.3">
      <c r="A16" s="247" t="s">
        <v>283</v>
      </c>
      <c r="B16" s="248"/>
      <c r="C16" s="232"/>
      <c r="D16" s="232"/>
      <c r="E16" s="232"/>
      <c r="F16" s="232"/>
      <c r="G16" s="232"/>
      <c r="H16" s="232"/>
      <c r="I16" s="232"/>
      <c r="J16" s="232"/>
    </row>
    <row r="17" spans="1:10" ht="25.15" customHeight="1" x14ac:dyDescent="0.35">
      <c r="A17" s="481" t="s">
        <v>284</v>
      </c>
      <c r="B17" s="482"/>
      <c r="C17" s="232"/>
      <c r="D17" s="232"/>
      <c r="E17" s="232"/>
      <c r="F17" s="232"/>
      <c r="G17" s="232"/>
      <c r="H17" s="232"/>
      <c r="I17" s="232"/>
      <c r="J17" s="232"/>
    </row>
    <row r="18" spans="1:10" ht="12.75" customHeight="1" x14ac:dyDescent="0.35">
      <c r="B18" s="250"/>
      <c r="C18" s="232"/>
      <c r="D18" s="232"/>
      <c r="E18" s="232"/>
      <c r="F18" s="232"/>
      <c r="G18" s="232"/>
      <c r="H18" s="232"/>
      <c r="I18" s="232"/>
      <c r="J18" s="232"/>
    </row>
    <row r="19" spans="1:10" ht="15.5" x14ac:dyDescent="0.3">
      <c r="A19" s="251" t="s">
        <v>285</v>
      </c>
      <c r="B19" s="252"/>
      <c r="C19" s="232"/>
      <c r="D19" s="232"/>
      <c r="E19" s="232"/>
      <c r="F19" s="232"/>
      <c r="G19" s="232"/>
      <c r="H19" s="232"/>
      <c r="I19" s="232"/>
      <c r="J19" s="232"/>
    </row>
    <row r="20" spans="1:10" ht="15.5" x14ac:dyDescent="0.35">
      <c r="A20" s="467" t="s">
        <v>286</v>
      </c>
      <c r="B20" s="468"/>
      <c r="C20" s="232"/>
      <c r="D20" s="232"/>
      <c r="E20" s="232"/>
      <c r="F20" s="232"/>
      <c r="G20" s="232"/>
      <c r="H20" s="232"/>
      <c r="I20" s="232"/>
      <c r="J20" s="232"/>
    </row>
    <row r="21" spans="1:10" ht="38.65" customHeight="1" x14ac:dyDescent="0.35">
      <c r="A21" s="456" t="s">
        <v>194</v>
      </c>
      <c r="B21" s="457"/>
      <c r="C21" s="232"/>
      <c r="D21" s="232"/>
      <c r="E21" s="232"/>
      <c r="F21" s="232"/>
      <c r="G21" s="232"/>
      <c r="H21" s="232"/>
      <c r="I21" s="232"/>
      <c r="J21" s="232"/>
    </row>
    <row r="22" spans="1:10" ht="12.75" customHeight="1" x14ac:dyDescent="0.35">
      <c r="B22" s="250"/>
      <c r="C22" s="232"/>
      <c r="D22" s="232"/>
      <c r="E22" s="232"/>
      <c r="F22" s="232"/>
      <c r="G22" s="232"/>
      <c r="H22" s="232"/>
      <c r="I22" s="232"/>
      <c r="J22" s="232"/>
    </row>
    <row r="23" spans="1:10" ht="15.5" x14ac:dyDescent="0.35">
      <c r="A23" s="429" t="s">
        <v>120</v>
      </c>
      <c r="B23" s="253"/>
      <c r="C23" s="232"/>
      <c r="D23" s="232"/>
      <c r="E23" s="232"/>
      <c r="F23" s="232"/>
      <c r="G23" s="232"/>
      <c r="H23" s="232"/>
      <c r="I23" s="232"/>
      <c r="J23" s="232"/>
    </row>
    <row r="24" spans="1:10" ht="15.5" x14ac:dyDescent="0.35">
      <c r="A24" s="254" t="s">
        <v>195</v>
      </c>
      <c r="B24" s="255"/>
      <c r="C24" s="232"/>
      <c r="D24" s="232"/>
      <c r="E24" s="232"/>
      <c r="F24" s="232"/>
      <c r="G24" s="232"/>
      <c r="H24" s="232"/>
      <c r="I24" s="232"/>
      <c r="J24" s="232"/>
    </row>
    <row r="25" spans="1:10" ht="32.65" customHeight="1" x14ac:dyDescent="0.35">
      <c r="A25" s="458" t="s">
        <v>121</v>
      </c>
      <c r="B25" s="455"/>
      <c r="C25" s="232"/>
      <c r="D25" s="232"/>
      <c r="E25" s="232"/>
      <c r="F25" s="232"/>
      <c r="G25" s="232"/>
      <c r="H25" s="232"/>
      <c r="I25" s="232"/>
      <c r="J25" s="232"/>
    </row>
    <row r="26" spans="1:10" ht="42" customHeight="1" x14ac:dyDescent="0.35">
      <c r="A26" s="244" t="s">
        <v>196</v>
      </c>
      <c r="B26" s="426" t="s">
        <v>287</v>
      </c>
      <c r="C26" s="232"/>
      <c r="D26" s="232"/>
      <c r="E26" s="232"/>
      <c r="F26" s="232"/>
      <c r="G26" s="232"/>
      <c r="H26" s="232"/>
      <c r="I26" s="232"/>
      <c r="J26" s="232"/>
    </row>
    <row r="27" spans="1:10" ht="32.65" customHeight="1" x14ac:dyDescent="0.35">
      <c r="A27" s="244" t="s">
        <v>122</v>
      </c>
      <c r="B27" s="426" t="s">
        <v>197</v>
      </c>
      <c r="C27" s="232"/>
      <c r="D27" s="232"/>
      <c r="E27" s="232"/>
      <c r="F27" s="232"/>
      <c r="G27" s="232"/>
      <c r="H27" s="232"/>
      <c r="I27" s="232"/>
      <c r="J27" s="232"/>
    </row>
    <row r="28" spans="1:10" ht="32.65" customHeight="1" x14ac:dyDescent="0.35">
      <c r="A28" s="244" t="s">
        <v>123</v>
      </c>
      <c r="B28" s="256" t="s">
        <v>198</v>
      </c>
      <c r="C28" s="232"/>
      <c r="D28" s="232"/>
      <c r="E28" s="232"/>
      <c r="F28" s="232"/>
      <c r="G28" s="232"/>
      <c r="H28" s="232"/>
      <c r="I28" s="232"/>
      <c r="J28" s="232"/>
    </row>
    <row r="29" spans="1:10" ht="33.65" customHeight="1" x14ac:dyDescent="0.35">
      <c r="A29" s="244" t="s">
        <v>124</v>
      </c>
      <c r="B29" s="256" t="s">
        <v>199</v>
      </c>
      <c r="C29" s="232"/>
      <c r="D29" s="232"/>
      <c r="E29" s="232"/>
      <c r="F29" s="232"/>
      <c r="G29" s="232"/>
      <c r="H29" s="232"/>
      <c r="I29" s="232"/>
      <c r="J29" s="232"/>
    </row>
    <row r="30" spans="1:10" ht="40.5" customHeight="1" x14ac:dyDescent="0.35">
      <c r="A30" s="244" t="s">
        <v>200</v>
      </c>
      <c r="B30" s="256" t="s">
        <v>202</v>
      </c>
      <c r="C30" s="232"/>
      <c r="D30" s="232"/>
      <c r="E30" s="232"/>
      <c r="F30" s="232"/>
      <c r="G30" s="232"/>
      <c r="H30" s="232"/>
      <c r="I30" s="232"/>
      <c r="J30" s="232"/>
    </row>
    <row r="31" spans="1:10" ht="40.5" customHeight="1" x14ac:dyDescent="0.35">
      <c r="A31" s="244" t="s">
        <v>201</v>
      </c>
      <c r="B31" s="256" t="s">
        <v>288</v>
      </c>
      <c r="C31" s="232"/>
      <c r="D31" s="232"/>
      <c r="E31" s="232"/>
      <c r="F31" s="232"/>
      <c r="G31" s="232"/>
      <c r="H31" s="232"/>
      <c r="I31" s="232"/>
      <c r="J31" s="232"/>
    </row>
    <row r="32" spans="1:10" ht="31.9" customHeight="1" x14ac:dyDescent="0.35">
      <c r="A32" s="257" t="s">
        <v>125</v>
      </c>
      <c r="B32" s="256" t="s">
        <v>203</v>
      </c>
      <c r="C32" s="232"/>
      <c r="D32" s="232"/>
      <c r="E32" s="232"/>
      <c r="F32" s="232"/>
      <c r="G32" s="232"/>
      <c r="H32" s="232"/>
      <c r="I32" s="232"/>
      <c r="J32" s="232"/>
    </row>
    <row r="33" spans="1:10" ht="31.9" customHeight="1" x14ac:dyDescent="0.35">
      <c r="A33" s="257" t="s">
        <v>126</v>
      </c>
      <c r="B33" s="256" t="s">
        <v>289</v>
      </c>
      <c r="C33" s="232"/>
      <c r="D33" s="232"/>
      <c r="E33" s="232"/>
      <c r="F33" s="232"/>
      <c r="G33" s="232"/>
      <c r="H33" s="232"/>
      <c r="I33" s="232"/>
      <c r="J33" s="232"/>
    </row>
    <row r="34" spans="1:10" ht="40.5" customHeight="1" x14ac:dyDescent="0.35">
      <c r="A34" s="244" t="s">
        <v>204</v>
      </c>
      <c r="B34" s="256" t="s">
        <v>205</v>
      </c>
      <c r="C34" s="232"/>
      <c r="D34" s="232"/>
      <c r="E34" s="232"/>
      <c r="F34" s="232"/>
      <c r="G34" s="232"/>
      <c r="H34" s="232"/>
      <c r="I34" s="232"/>
      <c r="J34" s="232"/>
    </row>
    <row r="35" spans="1:10" ht="15.5" x14ac:dyDescent="0.35">
      <c r="A35" s="258"/>
      <c r="B35" s="259"/>
      <c r="C35" s="232"/>
      <c r="D35" s="232"/>
      <c r="E35" s="232"/>
      <c r="F35" s="232"/>
      <c r="G35" s="232"/>
      <c r="H35" s="232"/>
      <c r="I35" s="232"/>
      <c r="J35" s="232"/>
    </row>
    <row r="36" spans="1:10" ht="15.5" x14ac:dyDescent="0.35">
      <c r="A36" s="254" t="s">
        <v>206</v>
      </c>
      <c r="B36" s="255"/>
      <c r="C36" s="232"/>
      <c r="D36" s="232"/>
      <c r="E36" s="232"/>
      <c r="F36" s="232"/>
      <c r="G36" s="232"/>
      <c r="H36" s="232"/>
      <c r="I36" s="232"/>
      <c r="J36" s="232"/>
    </row>
    <row r="37" spans="1:10" ht="15.5" x14ac:dyDescent="0.35">
      <c r="A37" s="257" t="s">
        <v>209</v>
      </c>
      <c r="B37" s="260"/>
      <c r="C37" s="232"/>
      <c r="D37" s="232"/>
      <c r="E37" s="232"/>
      <c r="F37" s="232"/>
      <c r="G37" s="232"/>
      <c r="H37" s="232"/>
      <c r="I37" s="232"/>
      <c r="J37" s="232"/>
    </row>
    <row r="38" spans="1:10" ht="15.5" x14ac:dyDescent="0.35">
      <c r="A38" s="258"/>
      <c r="B38" s="261"/>
      <c r="C38" s="232"/>
      <c r="D38" s="232"/>
      <c r="E38" s="232"/>
      <c r="F38" s="232"/>
      <c r="G38" s="232"/>
      <c r="H38" s="232"/>
      <c r="I38" s="232"/>
      <c r="J38" s="232"/>
    </row>
    <row r="39" spans="1:10" ht="15.5" x14ac:dyDescent="0.35">
      <c r="A39" s="254" t="s">
        <v>127</v>
      </c>
      <c r="B39" s="255"/>
      <c r="C39" s="232"/>
      <c r="D39" s="232"/>
      <c r="E39" s="232"/>
      <c r="F39" s="232"/>
      <c r="G39" s="232"/>
      <c r="H39" s="232"/>
      <c r="I39" s="232"/>
      <c r="J39" s="232"/>
    </row>
    <row r="40" spans="1:10" ht="15.5" x14ac:dyDescent="0.35">
      <c r="A40" s="257" t="s">
        <v>128</v>
      </c>
      <c r="B40" s="256"/>
      <c r="C40" s="232"/>
      <c r="D40" s="232"/>
      <c r="E40" s="232"/>
      <c r="F40" s="232"/>
      <c r="G40" s="232"/>
      <c r="H40" s="232"/>
      <c r="I40" s="232"/>
      <c r="J40" s="232"/>
    </row>
    <row r="41" spans="1:10" ht="15.5" x14ac:dyDescent="0.35">
      <c r="B41" s="262"/>
      <c r="C41" s="232"/>
      <c r="D41" s="232"/>
      <c r="E41" s="232"/>
      <c r="F41" s="232"/>
      <c r="G41" s="232"/>
      <c r="H41" s="232"/>
      <c r="I41" s="232"/>
      <c r="J41" s="232"/>
    </row>
    <row r="42" spans="1:10" ht="15.5" x14ac:dyDescent="0.35">
      <c r="A42" s="359" t="s">
        <v>210</v>
      </c>
      <c r="B42" s="259"/>
      <c r="C42" s="232"/>
      <c r="D42" s="232"/>
      <c r="E42" s="232"/>
      <c r="F42" s="232"/>
      <c r="G42" s="232"/>
      <c r="H42" s="232"/>
      <c r="I42" s="232"/>
      <c r="J42" s="232"/>
    </row>
    <row r="43" spans="1:10" ht="45.4" customHeight="1" x14ac:dyDescent="0.35">
      <c r="A43" s="244" t="s">
        <v>129</v>
      </c>
      <c r="B43" s="256" t="s">
        <v>211</v>
      </c>
      <c r="C43" s="232"/>
      <c r="D43" s="232"/>
      <c r="E43" s="232"/>
      <c r="F43" s="232"/>
      <c r="G43" s="232"/>
      <c r="H43" s="232"/>
      <c r="I43" s="232"/>
      <c r="J43" s="232"/>
    </row>
    <row r="44" spans="1:10" ht="68.5" customHeight="1" x14ac:dyDescent="0.35">
      <c r="A44" s="244" t="s">
        <v>130</v>
      </c>
      <c r="B44" s="256" t="s">
        <v>185</v>
      </c>
      <c r="C44" s="232"/>
      <c r="D44" s="232"/>
      <c r="E44" s="232"/>
      <c r="F44" s="232"/>
      <c r="G44" s="232"/>
      <c r="H44" s="232"/>
      <c r="I44" s="232"/>
      <c r="J44" s="232"/>
    </row>
    <row r="45" spans="1:10" ht="28.5" customHeight="1" x14ac:dyDescent="0.35">
      <c r="A45" s="257"/>
      <c r="B45" s="260" t="s">
        <v>171</v>
      </c>
      <c r="C45" s="232"/>
      <c r="D45" s="232"/>
      <c r="E45" s="232"/>
      <c r="F45" s="232"/>
      <c r="G45" s="232"/>
      <c r="H45" s="232"/>
      <c r="I45" s="232"/>
      <c r="J45" s="232"/>
    </row>
    <row r="46" spans="1:10" ht="32.65" customHeight="1" x14ac:dyDescent="0.35">
      <c r="A46" s="244" t="s">
        <v>131</v>
      </c>
      <c r="B46" s="260" t="s">
        <v>172</v>
      </c>
      <c r="C46" s="232"/>
      <c r="D46" s="232"/>
      <c r="E46" s="232"/>
      <c r="F46" s="232"/>
      <c r="G46" s="232"/>
      <c r="H46" s="232"/>
      <c r="I46" s="232"/>
      <c r="J46" s="232"/>
    </row>
    <row r="47" spans="1:10" ht="28.5" customHeight="1" x14ac:dyDescent="0.35">
      <c r="A47" s="263" t="s">
        <v>132</v>
      </c>
      <c r="B47" s="264" t="s">
        <v>212</v>
      </c>
      <c r="C47" s="232"/>
      <c r="D47" s="232"/>
      <c r="E47" s="232"/>
      <c r="F47" s="232"/>
      <c r="G47" s="232"/>
      <c r="H47" s="232"/>
      <c r="I47" s="232"/>
      <c r="J47" s="232"/>
    </row>
    <row r="48" spans="1:10" ht="25" x14ac:dyDescent="0.35">
      <c r="A48" s="265"/>
      <c r="B48" s="266" t="s">
        <v>290</v>
      </c>
      <c r="C48" s="232"/>
      <c r="D48" s="232"/>
      <c r="E48" s="232"/>
      <c r="F48" s="232"/>
      <c r="G48" s="232"/>
      <c r="H48" s="232"/>
      <c r="I48" s="232"/>
      <c r="J48" s="232"/>
    </row>
    <row r="49" spans="1:10" ht="25" x14ac:dyDescent="0.35">
      <c r="A49" s="267"/>
      <c r="B49" s="268" t="s">
        <v>291</v>
      </c>
      <c r="C49" s="232"/>
      <c r="D49" s="232"/>
      <c r="E49" s="232"/>
      <c r="F49" s="232"/>
      <c r="G49" s="232"/>
      <c r="H49" s="232"/>
      <c r="I49" s="232"/>
      <c r="J49" s="232"/>
    </row>
    <row r="50" spans="1:10" ht="15.5" x14ac:dyDescent="0.35">
      <c r="A50" s="246"/>
      <c r="B50" s="434"/>
      <c r="C50" s="232"/>
      <c r="D50" s="232"/>
      <c r="E50" s="232"/>
      <c r="F50" s="232"/>
      <c r="G50" s="232"/>
      <c r="H50" s="232"/>
      <c r="I50" s="232"/>
      <c r="J50" s="232"/>
    </row>
    <row r="51" spans="1:10" ht="15.5" x14ac:dyDescent="0.35">
      <c r="A51" s="359" t="s">
        <v>213</v>
      </c>
      <c r="B51" s="259"/>
      <c r="C51" s="232"/>
      <c r="D51" s="232"/>
      <c r="E51" s="232"/>
      <c r="F51" s="232"/>
      <c r="G51" s="232"/>
      <c r="H51" s="232"/>
      <c r="I51" s="232"/>
      <c r="J51" s="232"/>
    </row>
    <row r="52" spans="1:10" ht="28.9" customHeight="1" x14ac:dyDescent="0.35">
      <c r="A52" s="244" t="s">
        <v>173</v>
      </c>
      <c r="B52" s="256" t="s">
        <v>174</v>
      </c>
      <c r="C52" s="232"/>
      <c r="D52" s="232"/>
      <c r="E52" s="232"/>
      <c r="F52" s="232"/>
      <c r="G52" s="232"/>
      <c r="H52" s="232"/>
      <c r="I52" s="232"/>
      <c r="J52" s="232"/>
    </row>
    <row r="53" spans="1:10" ht="15.5" x14ac:dyDescent="0.35">
      <c r="B53" s="250"/>
      <c r="C53" s="232"/>
      <c r="D53" s="232"/>
      <c r="E53" s="232"/>
      <c r="F53" s="232"/>
      <c r="G53" s="232"/>
      <c r="H53" s="232"/>
      <c r="I53" s="232"/>
      <c r="J53" s="232"/>
    </row>
    <row r="54" spans="1:10" ht="15.5" x14ac:dyDescent="0.35">
      <c r="A54" s="269" t="s">
        <v>214</v>
      </c>
      <c r="B54" s="270"/>
      <c r="C54" s="232"/>
      <c r="D54" s="232"/>
      <c r="E54" s="232"/>
      <c r="F54" s="232"/>
      <c r="G54" s="232"/>
      <c r="H54" s="232"/>
      <c r="I54" s="232"/>
      <c r="J54" s="232"/>
    </row>
    <row r="55" spans="1:10" ht="25" x14ac:dyDescent="0.35">
      <c r="A55" s="244" t="s">
        <v>215</v>
      </c>
      <c r="B55" s="259" t="s">
        <v>292</v>
      </c>
      <c r="C55" s="232"/>
      <c r="D55" s="232"/>
      <c r="E55" s="232"/>
      <c r="F55" s="232"/>
      <c r="G55" s="232"/>
      <c r="H55" s="232"/>
      <c r="I55" s="232"/>
      <c r="J55" s="232"/>
    </row>
    <row r="56" spans="1:10" ht="15.5" x14ac:dyDescent="0.35">
      <c r="A56" s="257" t="s">
        <v>216</v>
      </c>
      <c r="B56" s="259" t="s">
        <v>293</v>
      </c>
      <c r="C56" s="232"/>
      <c r="D56" s="232"/>
      <c r="E56" s="232"/>
      <c r="F56" s="232"/>
      <c r="G56" s="232"/>
      <c r="H56" s="232"/>
      <c r="I56" s="232"/>
      <c r="J56" s="232"/>
    </row>
    <row r="57" spans="1:10" ht="25" x14ac:dyDescent="0.35">
      <c r="A57" s="244" t="s">
        <v>217</v>
      </c>
      <c r="B57" s="259" t="s">
        <v>133</v>
      </c>
      <c r="C57" s="232"/>
      <c r="D57" s="232"/>
      <c r="E57" s="232"/>
      <c r="F57" s="232"/>
      <c r="G57" s="232"/>
      <c r="H57" s="232"/>
      <c r="I57" s="232"/>
      <c r="J57" s="232"/>
    </row>
    <row r="58" spans="1:10" ht="16" thickBot="1" x14ac:dyDescent="0.4">
      <c r="B58" s="250"/>
      <c r="C58" s="232"/>
      <c r="D58" s="232"/>
      <c r="E58" s="232"/>
      <c r="F58" s="232"/>
      <c r="G58" s="232"/>
      <c r="H58" s="232"/>
      <c r="I58" s="232"/>
      <c r="J58" s="232"/>
    </row>
    <row r="59" spans="1:10" s="273" customFormat="1" ht="14.65" customHeight="1" x14ac:dyDescent="0.45">
      <c r="A59" s="271" t="s">
        <v>134</v>
      </c>
      <c r="B59" s="272"/>
    </row>
    <row r="60" spans="1:10" s="273" customFormat="1" ht="30.65" customHeight="1" x14ac:dyDescent="0.45">
      <c r="A60" s="459" t="s">
        <v>135</v>
      </c>
      <c r="B60" s="460"/>
    </row>
    <row r="61" spans="1:10" s="273" customFormat="1" ht="32.65" customHeight="1" x14ac:dyDescent="0.45">
      <c r="A61" s="459" t="s">
        <v>136</v>
      </c>
      <c r="B61" s="460"/>
    </row>
    <row r="62" spans="1:10" s="274" customFormat="1" ht="7.9" customHeight="1" x14ac:dyDescent="0.35">
      <c r="A62" s="461"/>
      <c r="B62" s="462"/>
    </row>
    <row r="63" spans="1:10" s="275" customFormat="1" ht="18.5" x14ac:dyDescent="0.35">
      <c r="A63" s="463" t="s">
        <v>137</v>
      </c>
      <c r="B63" s="464"/>
    </row>
    <row r="64" spans="1:10" s="273" customFormat="1" ht="26" x14ac:dyDescent="0.45">
      <c r="A64" s="276" t="s">
        <v>138</v>
      </c>
      <c r="B64" s="277" t="s">
        <v>139</v>
      </c>
    </row>
    <row r="65" spans="1:10" s="273" customFormat="1" ht="58.9" customHeight="1" x14ac:dyDescent="0.45">
      <c r="A65" s="278" t="s">
        <v>140</v>
      </c>
      <c r="B65" s="277" t="s">
        <v>141</v>
      </c>
    </row>
    <row r="66" spans="1:10" s="273" customFormat="1" ht="26" x14ac:dyDescent="0.45">
      <c r="A66" s="276" t="s">
        <v>142</v>
      </c>
      <c r="B66" s="277" t="s">
        <v>143</v>
      </c>
    </row>
    <row r="67" spans="1:10" s="273" customFormat="1" ht="39" x14ac:dyDescent="0.45">
      <c r="A67" s="278" t="s">
        <v>144</v>
      </c>
      <c r="B67" s="277" t="s">
        <v>145</v>
      </c>
    </row>
    <row r="68" spans="1:10" s="273" customFormat="1" ht="41.65" customHeight="1" x14ac:dyDescent="0.45">
      <c r="A68" s="278" t="s">
        <v>65</v>
      </c>
      <c r="B68" s="277" t="s">
        <v>146</v>
      </c>
    </row>
    <row r="69" spans="1:10" s="275" customFormat="1" ht="18.5" x14ac:dyDescent="0.35">
      <c r="A69" s="427" t="s">
        <v>147</v>
      </c>
      <c r="B69" s="279"/>
    </row>
    <row r="70" spans="1:10" s="273" customFormat="1" ht="26" x14ac:dyDescent="0.45">
      <c r="A70" s="276" t="s">
        <v>65</v>
      </c>
      <c r="B70" s="277" t="s">
        <v>180</v>
      </c>
    </row>
    <row r="71" spans="1:10" s="273" customFormat="1" ht="26" x14ac:dyDescent="0.45">
      <c r="A71" s="276" t="s">
        <v>148</v>
      </c>
      <c r="B71" s="277" t="s">
        <v>181</v>
      </c>
    </row>
    <row r="72" spans="1:10" s="273" customFormat="1" ht="26.5" thickBot="1" x14ac:dyDescent="0.5">
      <c r="A72" s="280" t="s">
        <v>149</v>
      </c>
      <c r="B72" s="281" t="s">
        <v>182</v>
      </c>
    </row>
    <row r="73" spans="1:10" ht="15.5" x14ac:dyDescent="0.35">
      <c r="B73" s="250"/>
      <c r="C73" s="232"/>
      <c r="D73" s="232"/>
      <c r="E73" s="232"/>
      <c r="F73" s="232"/>
      <c r="G73" s="232"/>
      <c r="H73" s="232"/>
      <c r="I73" s="232"/>
      <c r="J73" s="232"/>
    </row>
    <row r="74" spans="1:10" ht="15.5" x14ac:dyDescent="0.35">
      <c r="A74" s="465" t="s">
        <v>183</v>
      </c>
      <c r="B74" s="466"/>
      <c r="C74" s="232"/>
      <c r="D74" s="232"/>
      <c r="E74" s="232"/>
      <c r="F74" s="232"/>
      <c r="G74" s="232"/>
      <c r="H74" s="232"/>
      <c r="I74" s="232"/>
      <c r="J74" s="232"/>
    </row>
    <row r="75" spans="1:10" ht="31.9" customHeight="1" x14ac:dyDescent="0.35">
      <c r="A75" s="454" t="s">
        <v>184</v>
      </c>
      <c r="B75" s="455"/>
      <c r="C75" s="232"/>
      <c r="D75" s="232"/>
      <c r="E75" s="232"/>
      <c r="F75" s="232"/>
      <c r="G75" s="232"/>
      <c r="H75" s="232"/>
      <c r="I75" s="232"/>
      <c r="J75" s="232"/>
    </row>
    <row r="76" spans="1:10" ht="15.5" x14ac:dyDescent="0.35">
      <c r="B76" s="250"/>
      <c r="C76" s="232"/>
      <c r="D76" s="232"/>
      <c r="E76" s="232"/>
      <c r="F76" s="232"/>
      <c r="G76" s="232"/>
      <c r="H76" s="232"/>
      <c r="I76" s="232"/>
      <c r="J76" s="232"/>
    </row>
    <row r="77" spans="1:10" ht="15.5" x14ac:dyDescent="0.35">
      <c r="A77" s="428" t="s">
        <v>150</v>
      </c>
      <c r="B77" s="255"/>
      <c r="C77" s="232"/>
      <c r="D77" s="232"/>
      <c r="E77" s="232"/>
      <c r="F77" s="232"/>
      <c r="G77" s="232"/>
      <c r="H77" s="232"/>
      <c r="I77" s="232"/>
      <c r="J77" s="232"/>
    </row>
    <row r="78" spans="1:10" ht="25.5" customHeight="1" x14ac:dyDescent="0.35">
      <c r="A78" s="454" t="s">
        <v>294</v>
      </c>
      <c r="B78" s="455"/>
      <c r="C78" s="232"/>
      <c r="D78" s="232"/>
      <c r="E78" s="232"/>
      <c r="F78" s="232"/>
      <c r="G78" s="232"/>
      <c r="H78" s="232"/>
      <c r="I78" s="232"/>
      <c r="J78" s="232"/>
    </row>
    <row r="79" spans="1:10" ht="15.5" x14ac:dyDescent="0.35">
      <c r="B79" s="262"/>
      <c r="C79" s="232"/>
      <c r="D79" s="232"/>
      <c r="E79" s="232"/>
      <c r="F79" s="232"/>
      <c r="G79" s="232"/>
      <c r="H79" s="232"/>
      <c r="I79" s="232"/>
      <c r="J79" s="232"/>
    </row>
    <row r="80" spans="1:10" ht="15.5" x14ac:dyDescent="0.35">
      <c r="B80" s="262"/>
      <c r="C80" s="232"/>
      <c r="D80" s="232"/>
      <c r="E80" s="232"/>
      <c r="F80" s="232"/>
      <c r="G80" s="232"/>
      <c r="H80" s="232"/>
      <c r="I80" s="232"/>
      <c r="J80" s="232"/>
    </row>
    <row r="81" spans="2:10" ht="15.5" x14ac:dyDescent="0.35">
      <c r="B81" s="262"/>
      <c r="C81" s="232"/>
      <c r="D81" s="232"/>
      <c r="E81" s="232"/>
      <c r="F81" s="232"/>
      <c r="G81" s="232"/>
      <c r="H81" s="232"/>
      <c r="I81" s="232"/>
      <c r="J81" s="232"/>
    </row>
    <row r="82" spans="2:10" ht="15.5" x14ac:dyDescent="0.35">
      <c r="C82" s="232"/>
      <c r="D82" s="232"/>
      <c r="E82" s="232"/>
      <c r="F82" s="232"/>
      <c r="G82" s="232"/>
      <c r="H82" s="232"/>
      <c r="I82" s="232"/>
      <c r="J82" s="232"/>
    </row>
    <row r="84" spans="2:10" x14ac:dyDescent="0.35">
      <c r="B84" s="250"/>
    </row>
    <row r="85" spans="2:10" x14ac:dyDescent="0.35">
      <c r="B85" s="250"/>
    </row>
    <row r="86" spans="2:10" x14ac:dyDescent="0.35">
      <c r="B86" s="250"/>
    </row>
  </sheetData>
  <sheetProtection algorithmName="SHA-512" hashValue="v9cIuQs1cZ7rvMllkPVlIf0Fyn40q/l7XA9G76KekzkeFyivL87fE5RV9otZLOwRWF3+jyk/vVP77xikW7ZrrA==" saltValue="XsuSF4/4cUbYljLdTvfxmg==" spinCount="100000" sheet="1" objects="1" scenarios="1"/>
  <mergeCells count="19">
    <mergeCell ref="A20:B20"/>
    <mergeCell ref="A1:B1"/>
    <mergeCell ref="A3:B3"/>
    <mergeCell ref="A4:B4"/>
    <mergeCell ref="A7:B7"/>
    <mergeCell ref="A8:B8"/>
    <mergeCell ref="A13:B13"/>
    <mergeCell ref="A14:B14"/>
    <mergeCell ref="A17:B17"/>
    <mergeCell ref="A6:B6"/>
    <mergeCell ref="A78:B78"/>
    <mergeCell ref="A21:B21"/>
    <mergeCell ref="A25:B25"/>
    <mergeCell ref="A60:B60"/>
    <mergeCell ref="A61:B61"/>
    <mergeCell ref="A62:B62"/>
    <mergeCell ref="A63:B63"/>
    <mergeCell ref="A75:B75"/>
    <mergeCell ref="A74:B74"/>
  </mergeCells>
  <pageMargins left="0.7" right="0.7" top="0.75" bottom="0.75" header="0.3" footer="0.3"/>
  <pageSetup paperSize="9" scale="75" fitToHeight="0"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95C7D7-C607-4B78-B226-4B94653340F8}">
  <sheetPr>
    <pageSetUpPr fitToPage="1"/>
  </sheetPr>
  <dimension ref="A1:U96"/>
  <sheetViews>
    <sheetView tabSelected="1" zoomScaleNormal="100" workbookViewId="0">
      <pane xSplit="3" ySplit="4" topLeftCell="D67" activePane="bottomRight" state="frozen"/>
      <selection pane="topRight" activeCell="D1" sqref="D1"/>
      <selection pane="bottomLeft" activeCell="A5" sqref="A5"/>
      <selection pane="bottomRight" activeCell="F39" sqref="F39"/>
    </sheetView>
  </sheetViews>
  <sheetFormatPr defaultColWidth="8.7265625" defaultRowHeight="14.5" x14ac:dyDescent="0.35"/>
  <cols>
    <col min="1" max="1" width="6.26953125" style="6" customWidth="1"/>
    <col min="2" max="2" width="29.7265625" style="6" customWidth="1"/>
    <col min="3" max="3" width="8.7265625" style="6" hidden="1" customWidth="1"/>
    <col min="4" max="4" width="13.453125" style="6" customWidth="1"/>
    <col min="5" max="5" width="0.54296875" style="6" customWidth="1"/>
    <col min="6" max="6" width="13.453125" style="6" customWidth="1"/>
    <col min="7" max="7" width="1.26953125" style="6" customWidth="1"/>
    <col min="8" max="8" width="14.453125" style="6" customWidth="1"/>
    <col min="9" max="9" width="14.26953125" style="356" customWidth="1"/>
    <col min="10" max="10" width="1.26953125" style="6" customWidth="1"/>
    <col min="11" max="11" width="8.453125" style="6" hidden="1" customWidth="1"/>
    <col min="12" max="13" width="12.7265625" style="6" hidden="1" customWidth="1"/>
    <col min="14" max="14" width="14.26953125" style="6" customWidth="1"/>
    <col min="15" max="15" width="2.54296875" style="6" customWidth="1"/>
    <col min="16" max="16" width="14.26953125" style="6" customWidth="1"/>
    <col min="17" max="18" width="11.7265625" style="6" hidden="1" customWidth="1"/>
    <col min="19" max="19" width="11.54296875" style="6" hidden="1" customWidth="1"/>
    <col min="20" max="20" width="1.26953125" style="6" customWidth="1"/>
    <col min="21" max="21" width="80" style="331" customWidth="1"/>
    <col min="22" max="16384" width="8.7265625" style="6"/>
  </cols>
  <sheetData>
    <row r="1" spans="1:21" s="3" customFormat="1" ht="16" thickBot="1" x14ac:dyDescent="0.4">
      <c r="A1" s="282" t="s">
        <v>255</v>
      </c>
      <c r="B1" s="2"/>
      <c r="F1" s="4" t="s">
        <v>0</v>
      </c>
      <c r="G1" s="218"/>
      <c r="H1" s="449" t="s">
        <v>301</v>
      </c>
      <c r="I1" s="430"/>
      <c r="J1" s="218"/>
      <c r="K1" s="5"/>
      <c r="L1" s="5"/>
      <c r="M1" s="5"/>
      <c r="N1" s="4" t="s">
        <v>1</v>
      </c>
      <c r="O1" s="6"/>
      <c r="P1" s="451" t="s">
        <v>302</v>
      </c>
      <c r="S1" s="1" t="s">
        <v>2</v>
      </c>
      <c r="U1" s="330"/>
    </row>
    <row r="2" spans="1:21" ht="16" thickBot="1" x14ac:dyDescent="0.4">
      <c r="A2" s="227"/>
      <c r="B2" s="226"/>
      <c r="H2" s="493" t="s">
        <v>97</v>
      </c>
      <c r="I2" s="494"/>
    </row>
    <row r="3" spans="1:21" s="17" customFormat="1" ht="26.65" customHeight="1" x14ac:dyDescent="0.25">
      <c r="A3" s="495" t="s">
        <v>4</v>
      </c>
      <c r="B3" s="495"/>
      <c r="C3" s="7" t="s">
        <v>5</v>
      </c>
      <c r="D3" s="496" t="s">
        <v>113</v>
      </c>
      <c r="E3" s="497"/>
      <c r="F3" s="498"/>
      <c r="G3" s="8"/>
      <c r="H3" s="9" t="s">
        <v>6</v>
      </c>
      <c r="I3" s="391" t="str">
        <f>'[1]Office use'!B3</f>
        <v>Projected Outturn</v>
      </c>
      <c r="J3" s="10"/>
      <c r="K3" s="11"/>
      <c r="L3" s="12" t="s">
        <v>7</v>
      </c>
      <c r="M3" s="12" t="s">
        <v>8</v>
      </c>
      <c r="N3" s="13" t="str">
        <f>'[1]Office use'!D3</f>
        <v>Year 2</v>
      </c>
      <c r="O3" s="14"/>
      <c r="P3" s="13" t="str">
        <f>'[1]Office use'!F3</f>
        <v>Year 3</v>
      </c>
      <c r="Q3" s="15" t="s">
        <v>9</v>
      </c>
      <c r="R3" s="15" t="s">
        <v>10</v>
      </c>
      <c r="S3" s="15" t="s">
        <v>11</v>
      </c>
      <c r="T3" s="16"/>
      <c r="U3" s="220" t="s">
        <v>207</v>
      </c>
    </row>
    <row r="4" spans="1:21" s="18" customFormat="1" ht="17.25" customHeight="1" x14ac:dyDescent="0.35">
      <c r="B4" s="19"/>
      <c r="C4" s="20"/>
      <c r="D4" s="21" t="s">
        <v>14</v>
      </c>
      <c r="E4" s="20"/>
      <c r="F4" s="21" t="s">
        <v>15</v>
      </c>
      <c r="G4" s="20"/>
      <c r="H4" s="489" t="s">
        <v>16</v>
      </c>
      <c r="I4" s="490"/>
      <c r="J4" s="10"/>
      <c r="K4" s="11"/>
      <c r="L4" s="12"/>
      <c r="M4" s="12"/>
      <c r="N4" s="22" t="s">
        <v>186</v>
      </c>
      <c r="O4" s="14"/>
      <c r="P4" s="22" t="s">
        <v>254</v>
      </c>
      <c r="Q4" s="23"/>
      <c r="R4" s="24"/>
      <c r="S4" s="24"/>
      <c r="T4" s="25"/>
      <c r="U4" s="332"/>
    </row>
    <row r="5" spans="1:21" s="18" customFormat="1" ht="17.25" customHeight="1" x14ac:dyDescent="0.35">
      <c r="A5" s="499" t="s">
        <v>297</v>
      </c>
      <c r="B5" s="500"/>
      <c r="C5" s="438"/>
      <c r="D5" s="450"/>
      <c r="E5" s="443"/>
      <c r="F5" s="450"/>
      <c r="G5" s="443"/>
      <c r="H5" s="450" t="s">
        <v>298</v>
      </c>
      <c r="I5" s="444"/>
      <c r="J5" s="445"/>
      <c r="K5" s="446"/>
      <c r="L5" s="447"/>
      <c r="M5" s="447"/>
      <c r="N5" s="450" t="s">
        <v>299</v>
      </c>
      <c r="O5" s="448"/>
      <c r="P5" s="450" t="s">
        <v>300</v>
      </c>
      <c r="Q5" s="439"/>
      <c r="R5" s="440"/>
      <c r="S5" s="440"/>
      <c r="T5" s="441"/>
      <c r="U5" s="442"/>
    </row>
    <row r="6" spans="1:21" s="17" customFormat="1" ht="16.5" customHeight="1" x14ac:dyDescent="0.3">
      <c r="A6" s="26" t="s">
        <v>256</v>
      </c>
      <c r="B6" s="27"/>
      <c r="C6" s="7"/>
      <c r="D6" s="28">
        <v>241</v>
      </c>
      <c r="E6" s="7"/>
      <c r="F6" s="28">
        <v>212</v>
      </c>
      <c r="G6" s="7"/>
      <c r="H6" s="491">
        <v>207</v>
      </c>
      <c r="I6" s="492"/>
      <c r="J6" s="30"/>
      <c r="K6" s="8"/>
      <c r="L6" s="15"/>
      <c r="M6" s="15"/>
      <c r="N6" s="29">
        <v>208</v>
      </c>
      <c r="O6" s="31"/>
      <c r="P6" s="29">
        <v>208</v>
      </c>
      <c r="Q6" s="32"/>
      <c r="R6" s="33"/>
      <c r="S6" s="33"/>
      <c r="T6" s="16"/>
      <c r="U6" s="333" t="s">
        <v>177</v>
      </c>
    </row>
    <row r="7" spans="1:21" s="17" customFormat="1" ht="16.5" customHeight="1" x14ac:dyDescent="0.3">
      <c r="A7" s="26" t="s">
        <v>257</v>
      </c>
      <c r="B7" s="27"/>
      <c r="C7" s="7"/>
      <c r="D7" s="28"/>
      <c r="E7" s="7"/>
      <c r="F7" s="28"/>
      <c r="G7" s="7"/>
      <c r="H7" s="491"/>
      <c r="I7" s="492"/>
      <c r="J7" s="30"/>
      <c r="K7" s="8"/>
      <c r="L7" s="15"/>
      <c r="M7" s="15"/>
      <c r="N7" s="29"/>
      <c r="O7" s="31"/>
      <c r="P7" s="29"/>
      <c r="Q7" s="34"/>
      <c r="R7" s="33"/>
      <c r="S7" s="33"/>
      <c r="T7" s="16"/>
      <c r="U7" s="333" t="s">
        <v>177</v>
      </c>
    </row>
    <row r="8" spans="1:21" s="17" customFormat="1" ht="12.5" thickBot="1" x14ac:dyDescent="0.35">
      <c r="B8" s="35"/>
      <c r="C8" s="36"/>
      <c r="D8" s="37"/>
      <c r="E8" s="36"/>
      <c r="F8" s="37"/>
      <c r="G8" s="36"/>
      <c r="H8" s="37"/>
      <c r="I8" s="353"/>
      <c r="J8" s="38"/>
      <c r="K8" s="38"/>
      <c r="L8" s="36"/>
      <c r="M8" s="36"/>
      <c r="N8" s="37"/>
      <c r="O8" s="38"/>
      <c r="P8" s="37"/>
      <c r="Q8" s="34"/>
      <c r="R8" s="33"/>
      <c r="S8" s="33"/>
      <c r="T8" s="16"/>
      <c r="U8" s="334"/>
    </row>
    <row r="9" spans="1:21" ht="16" thickBot="1" x14ac:dyDescent="0.4">
      <c r="A9" s="485" t="s">
        <v>17</v>
      </c>
      <c r="B9" s="486"/>
      <c r="C9" s="39"/>
      <c r="D9" s="39"/>
      <c r="E9" s="39"/>
      <c r="F9" s="39"/>
      <c r="G9" s="39"/>
      <c r="H9" s="39"/>
      <c r="I9" s="354"/>
      <c r="J9" s="39"/>
      <c r="K9" s="39"/>
      <c r="L9" s="39"/>
      <c r="M9" s="39"/>
      <c r="N9" s="39"/>
      <c r="O9" s="39"/>
      <c r="P9" s="41"/>
      <c r="Q9" s="42"/>
      <c r="R9" s="43"/>
      <c r="S9" s="43"/>
      <c r="U9" s="335"/>
    </row>
    <row r="10" spans="1:21" ht="15.5" x14ac:dyDescent="0.35">
      <c r="A10" s="44" t="s">
        <v>18</v>
      </c>
      <c r="B10" s="45"/>
      <c r="C10" s="46"/>
      <c r="D10" s="46"/>
      <c r="E10" s="46"/>
      <c r="F10" s="46"/>
      <c r="G10" s="46"/>
      <c r="H10" s="46"/>
      <c r="I10" s="355"/>
      <c r="J10" s="46"/>
      <c r="K10" s="46"/>
      <c r="L10" s="46"/>
      <c r="M10" s="46"/>
      <c r="N10" s="46"/>
      <c r="O10" s="46"/>
      <c r="P10" s="47"/>
      <c r="Q10" s="42"/>
      <c r="R10" s="43"/>
      <c r="S10" s="43"/>
      <c r="U10" s="336"/>
    </row>
    <row r="11" spans="1:21" s="17" customFormat="1" ht="13.5" customHeight="1" x14ac:dyDescent="0.25">
      <c r="A11" s="48" t="s">
        <v>19</v>
      </c>
      <c r="B11" s="49" t="s">
        <v>187</v>
      </c>
      <c r="C11" s="50"/>
      <c r="D11" s="51">
        <v>1021395</v>
      </c>
      <c r="E11" s="50"/>
      <c r="F11" s="51">
        <v>950482</v>
      </c>
      <c r="G11" s="50"/>
      <c r="H11" s="52">
        <v>982902</v>
      </c>
      <c r="I11" s="52">
        <v>982902</v>
      </c>
      <c r="J11" s="53"/>
      <c r="K11" s="54"/>
      <c r="L11" s="55"/>
      <c r="M11" s="55"/>
      <c r="N11" s="52">
        <v>986668</v>
      </c>
      <c r="O11" s="54"/>
      <c r="P11" s="52">
        <v>986668</v>
      </c>
      <c r="Q11" s="56"/>
      <c r="R11" s="57"/>
      <c r="S11" s="57"/>
      <c r="U11" s="337" t="s">
        <v>229</v>
      </c>
    </row>
    <row r="12" spans="1:21" s="17" customFormat="1" ht="13.5" customHeight="1" x14ac:dyDescent="0.25">
      <c r="A12" s="48" t="s">
        <v>19</v>
      </c>
      <c r="B12" s="58" t="s">
        <v>188</v>
      </c>
      <c r="C12" s="50"/>
      <c r="D12" s="59"/>
      <c r="E12" s="50"/>
      <c r="F12" s="59"/>
      <c r="G12" s="50"/>
      <c r="H12" s="56"/>
      <c r="I12" s="56"/>
      <c r="J12" s="53"/>
      <c r="K12" s="54"/>
      <c r="L12" s="27"/>
      <c r="M12" s="27"/>
      <c r="N12" s="56"/>
      <c r="O12" s="54"/>
      <c r="P12" s="56"/>
      <c r="Q12" s="56"/>
      <c r="R12" s="57"/>
      <c r="S12" s="57"/>
      <c r="U12" s="337"/>
    </row>
    <row r="13" spans="1:21" s="17" customFormat="1" ht="13.5" customHeight="1" x14ac:dyDescent="0.25">
      <c r="A13" s="48" t="s">
        <v>19</v>
      </c>
      <c r="B13" s="58" t="s">
        <v>20</v>
      </c>
      <c r="C13" s="50"/>
      <c r="D13" s="59"/>
      <c r="E13" s="50"/>
      <c r="F13" s="59"/>
      <c r="G13" s="50"/>
      <c r="H13" s="56"/>
      <c r="I13" s="56"/>
      <c r="J13" s="53"/>
      <c r="K13" s="54"/>
      <c r="L13" s="27"/>
      <c r="M13" s="27"/>
      <c r="N13" s="56"/>
      <c r="O13" s="54"/>
      <c r="P13" s="56"/>
      <c r="Q13" s="56"/>
      <c r="R13" s="57"/>
      <c r="S13" s="57"/>
      <c r="U13" s="337"/>
    </row>
    <row r="14" spans="1:21" s="17" customFormat="1" ht="13.5" customHeight="1" x14ac:dyDescent="0.25">
      <c r="A14" s="48" t="s">
        <v>19</v>
      </c>
      <c r="B14" s="58" t="s">
        <v>105</v>
      </c>
      <c r="C14" s="50"/>
      <c r="D14" s="59"/>
      <c r="E14" s="50"/>
      <c r="F14" s="432">
        <v>0</v>
      </c>
      <c r="G14" s="50"/>
      <c r="H14" s="432">
        <v>0</v>
      </c>
      <c r="I14" s="432">
        <v>0</v>
      </c>
      <c r="J14" s="53"/>
      <c r="K14" s="54"/>
      <c r="L14" s="27"/>
      <c r="M14" s="27"/>
      <c r="N14" s="432">
        <v>0</v>
      </c>
      <c r="O14" s="54"/>
      <c r="P14" s="432">
        <v>0</v>
      </c>
      <c r="Q14" s="56"/>
      <c r="R14" s="57"/>
      <c r="S14" s="57"/>
      <c r="U14" s="357" t="s">
        <v>258</v>
      </c>
    </row>
    <row r="15" spans="1:21" s="17" customFormat="1" ht="13.5" customHeight="1" x14ac:dyDescent="0.25">
      <c r="A15" s="48" t="s">
        <v>19</v>
      </c>
      <c r="B15" s="58" t="s">
        <v>259</v>
      </c>
      <c r="C15" s="50"/>
      <c r="D15" s="59">
        <v>30588</v>
      </c>
      <c r="E15" s="50"/>
      <c r="F15" s="59"/>
      <c r="G15" s="50"/>
      <c r="H15" s="432">
        <v>0</v>
      </c>
      <c r="I15" s="432">
        <v>0</v>
      </c>
      <c r="J15" s="53"/>
      <c r="K15" s="54"/>
      <c r="L15" s="27"/>
      <c r="M15" s="27"/>
      <c r="N15" s="432">
        <v>0</v>
      </c>
      <c r="O15" s="54"/>
      <c r="P15" s="432">
        <v>0</v>
      </c>
      <c r="Q15" s="56"/>
      <c r="R15" s="57"/>
      <c r="S15" s="57"/>
      <c r="U15" s="357" t="s">
        <v>260</v>
      </c>
    </row>
    <row r="16" spans="1:21" s="17" customFormat="1" ht="13.5" customHeight="1" x14ac:dyDescent="0.25">
      <c r="A16" s="48" t="s">
        <v>19</v>
      </c>
      <c r="B16" s="58" t="s">
        <v>189</v>
      </c>
      <c r="C16" s="50"/>
      <c r="D16" s="432">
        <v>0</v>
      </c>
      <c r="E16" s="50"/>
      <c r="F16" s="59">
        <v>33330</v>
      </c>
      <c r="G16" s="50"/>
      <c r="H16" s="432">
        <v>0</v>
      </c>
      <c r="I16" s="432">
        <v>0</v>
      </c>
      <c r="J16" s="53"/>
      <c r="K16" s="54"/>
      <c r="L16" s="27"/>
      <c r="M16" s="27"/>
      <c r="N16" s="432">
        <v>0</v>
      </c>
      <c r="O16" s="54"/>
      <c r="P16" s="432">
        <v>0</v>
      </c>
      <c r="Q16" s="56"/>
      <c r="R16" s="57"/>
      <c r="S16" s="57"/>
      <c r="U16" s="337" t="s">
        <v>261</v>
      </c>
    </row>
    <row r="17" spans="1:21" s="17" customFormat="1" ht="13.5" customHeight="1" x14ac:dyDescent="0.25">
      <c r="A17" s="48" t="s">
        <v>19</v>
      </c>
      <c r="B17" s="58" t="s">
        <v>262</v>
      </c>
      <c r="C17" s="50"/>
      <c r="D17" s="432">
        <v>0</v>
      </c>
      <c r="E17" s="50"/>
      <c r="F17" s="59">
        <v>10053</v>
      </c>
      <c r="G17" s="50"/>
      <c r="H17" s="56">
        <v>7234</v>
      </c>
      <c r="I17" s="56">
        <v>7234</v>
      </c>
      <c r="J17" s="53"/>
      <c r="K17" s="54"/>
      <c r="L17" s="27"/>
      <c r="M17" s="27"/>
      <c r="N17" s="56"/>
      <c r="O17" s="54"/>
      <c r="P17" s="56"/>
      <c r="Q17" s="56"/>
      <c r="R17" s="57"/>
      <c r="S17" s="57"/>
      <c r="U17" s="337" t="s">
        <v>263</v>
      </c>
    </row>
    <row r="18" spans="1:21" s="17" customFormat="1" ht="13.5" customHeight="1" x14ac:dyDescent="0.25">
      <c r="A18" s="48" t="s">
        <v>19</v>
      </c>
      <c r="B18" s="58" t="s">
        <v>295</v>
      </c>
      <c r="C18" s="50"/>
      <c r="D18" s="432">
        <v>0</v>
      </c>
      <c r="E18" s="50"/>
      <c r="F18" s="59"/>
      <c r="G18" s="50"/>
      <c r="H18" s="56">
        <v>20496</v>
      </c>
      <c r="I18" s="56">
        <v>20496</v>
      </c>
      <c r="J18" s="53"/>
      <c r="K18" s="54"/>
      <c r="L18" s="27"/>
      <c r="M18" s="27"/>
      <c r="N18" s="56">
        <v>20496</v>
      </c>
      <c r="O18" s="54"/>
      <c r="P18" s="56">
        <v>20496</v>
      </c>
      <c r="Q18" s="56"/>
      <c r="R18" s="57"/>
      <c r="S18" s="57"/>
      <c r="U18" s="337" t="s">
        <v>296</v>
      </c>
    </row>
    <row r="19" spans="1:21" s="17" customFormat="1" ht="13.5" customHeight="1" x14ac:dyDescent="0.25">
      <c r="A19" s="48" t="s">
        <v>19</v>
      </c>
      <c r="B19" s="58" t="s">
        <v>264</v>
      </c>
      <c r="C19" s="50"/>
      <c r="D19" s="432">
        <v>0</v>
      </c>
      <c r="E19" s="50"/>
      <c r="F19" s="59"/>
      <c r="G19" s="50"/>
      <c r="H19" s="56"/>
      <c r="I19" s="56"/>
      <c r="J19" s="53"/>
      <c r="K19" s="54"/>
      <c r="L19" s="27"/>
      <c r="M19" s="27"/>
      <c r="N19" s="56"/>
      <c r="O19" s="54"/>
      <c r="P19" s="56"/>
      <c r="Q19" s="56"/>
      <c r="R19" s="57"/>
      <c r="S19" s="57"/>
      <c r="U19" s="337" t="s">
        <v>265</v>
      </c>
    </row>
    <row r="20" spans="1:21" s="17" customFormat="1" ht="13.5" customHeight="1" x14ac:dyDescent="0.25">
      <c r="A20" s="48" t="s">
        <v>19</v>
      </c>
      <c r="B20" s="58" t="s">
        <v>266</v>
      </c>
      <c r="C20" s="50"/>
      <c r="D20" s="432">
        <v>0</v>
      </c>
      <c r="E20" s="50"/>
      <c r="F20" s="59"/>
      <c r="G20" s="50"/>
      <c r="H20" s="56"/>
      <c r="I20" s="56"/>
      <c r="J20" s="53"/>
      <c r="K20" s="54"/>
      <c r="L20" s="27"/>
      <c r="M20" s="27"/>
      <c r="N20" s="56"/>
      <c r="O20" s="54"/>
      <c r="P20" s="56"/>
      <c r="Q20" s="56"/>
      <c r="R20" s="57"/>
      <c r="S20" s="57"/>
      <c r="U20" s="337" t="s">
        <v>265</v>
      </c>
    </row>
    <row r="21" spans="1:21" s="17" customFormat="1" ht="13.5" customHeight="1" x14ac:dyDescent="0.25">
      <c r="A21" s="48" t="s">
        <v>267</v>
      </c>
      <c r="B21" s="58" t="s">
        <v>268</v>
      </c>
      <c r="C21" s="50"/>
      <c r="D21" s="432">
        <v>0</v>
      </c>
      <c r="E21" s="50"/>
      <c r="F21" s="59"/>
      <c r="G21" s="50"/>
      <c r="H21" s="56"/>
      <c r="I21" s="56"/>
      <c r="J21" s="53"/>
      <c r="K21" s="54"/>
      <c r="L21" s="27"/>
      <c r="M21" s="27"/>
      <c r="N21" s="56"/>
      <c r="O21" s="54"/>
      <c r="P21" s="56"/>
      <c r="Q21" s="56"/>
      <c r="R21" s="57"/>
      <c r="S21" s="57"/>
      <c r="U21" s="337" t="s">
        <v>269</v>
      </c>
    </row>
    <row r="22" spans="1:21" s="17" customFormat="1" ht="13.5" customHeight="1" x14ac:dyDescent="0.25">
      <c r="A22" s="60" t="s">
        <v>21</v>
      </c>
      <c r="B22" s="58" t="s">
        <v>22</v>
      </c>
      <c r="C22" s="50"/>
      <c r="D22" s="59">
        <v>32015</v>
      </c>
      <c r="E22" s="50"/>
      <c r="F22" s="59">
        <v>41102</v>
      </c>
      <c r="G22" s="50"/>
      <c r="H22" s="56">
        <v>17429</v>
      </c>
      <c r="I22" s="56">
        <v>17429</v>
      </c>
      <c r="J22" s="53"/>
      <c r="K22" s="54"/>
      <c r="L22" s="27"/>
      <c r="M22" s="27"/>
      <c r="N22" s="56">
        <v>25000</v>
      </c>
      <c r="O22" s="54"/>
      <c r="P22" s="56">
        <v>25000</v>
      </c>
      <c r="Q22" s="56"/>
      <c r="R22" s="57"/>
      <c r="S22" s="57"/>
      <c r="U22" s="337"/>
    </row>
    <row r="23" spans="1:21" s="17" customFormat="1" ht="13.5" customHeight="1" x14ac:dyDescent="0.25">
      <c r="A23" s="60" t="s">
        <v>23</v>
      </c>
      <c r="B23" s="58" t="s">
        <v>24</v>
      </c>
      <c r="C23" s="50"/>
      <c r="D23" s="59">
        <v>32880</v>
      </c>
      <c r="E23" s="50"/>
      <c r="F23" s="59">
        <v>27220</v>
      </c>
      <c r="G23" s="50"/>
      <c r="H23" s="56">
        <v>19305</v>
      </c>
      <c r="I23" s="56">
        <v>19305</v>
      </c>
      <c r="J23" s="53"/>
      <c r="K23" s="54"/>
      <c r="L23" s="27"/>
      <c r="M23" s="27"/>
      <c r="N23" s="56">
        <v>19305</v>
      </c>
      <c r="O23" s="54"/>
      <c r="P23" s="56">
        <v>19305</v>
      </c>
      <c r="Q23" s="56"/>
      <c r="R23" s="57"/>
      <c r="S23" s="57"/>
      <c r="U23" s="337"/>
    </row>
    <row r="24" spans="1:21" s="17" customFormat="1" ht="13.5" customHeight="1" x14ac:dyDescent="0.25">
      <c r="A24" s="60" t="s">
        <v>25</v>
      </c>
      <c r="B24" s="58" t="s">
        <v>190</v>
      </c>
      <c r="C24" s="50"/>
      <c r="D24" s="59"/>
      <c r="E24" s="50"/>
      <c r="F24" s="59"/>
      <c r="G24" s="50"/>
      <c r="H24" s="56"/>
      <c r="I24" s="56"/>
      <c r="J24" s="53"/>
      <c r="K24" s="54"/>
      <c r="L24" s="27"/>
      <c r="M24" s="27"/>
      <c r="N24" s="56"/>
      <c r="O24" s="54"/>
      <c r="P24" s="56"/>
      <c r="Q24" s="56"/>
      <c r="R24" s="57"/>
      <c r="S24" s="57"/>
      <c r="U24" s="337"/>
    </row>
    <row r="25" spans="1:21" s="17" customFormat="1" ht="13.5" customHeight="1" x14ac:dyDescent="0.25">
      <c r="A25" s="60" t="s">
        <v>191</v>
      </c>
      <c r="B25" s="58" t="s">
        <v>26</v>
      </c>
      <c r="C25" s="50"/>
      <c r="D25" s="59"/>
      <c r="E25" s="50"/>
      <c r="F25" s="59"/>
      <c r="G25" s="50"/>
      <c r="H25" s="56"/>
      <c r="I25" s="56"/>
      <c r="J25" s="53"/>
      <c r="K25" s="54"/>
      <c r="L25" s="27"/>
      <c r="M25" s="27"/>
      <c r="N25" s="56"/>
      <c r="O25" s="54"/>
      <c r="P25" s="56"/>
      <c r="Q25" s="56"/>
      <c r="R25" s="57"/>
      <c r="S25" s="57"/>
      <c r="U25" s="337"/>
    </row>
    <row r="26" spans="1:21" s="17" customFormat="1" ht="13.5" customHeight="1" x14ac:dyDescent="0.25">
      <c r="A26" s="60" t="s">
        <v>27</v>
      </c>
      <c r="B26" s="58" t="s">
        <v>28</v>
      </c>
      <c r="C26" s="50"/>
      <c r="D26" s="59">
        <v>7299</v>
      </c>
      <c r="E26" s="50"/>
      <c r="F26" s="59">
        <v>4939</v>
      </c>
      <c r="G26" s="50"/>
      <c r="H26" s="56"/>
      <c r="I26" s="56"/>
      <c r="J26" s="61"/>
      <c r="K26" s="54"/>
      <c r="L26" s="27"/>
      <c r="M26" s="27"/>
      <c r="N26" s="225">
        <v>0</v>
      </c>
      <c r="O26" s="54"/>
      <c r="P26" s="225">
        <v>0</v>
      </c>
      <c r="Q26" s="62"/>
      <c r="R26" s="62"/>
      <c r="S26" s="62"/>
      <c r="U26" s="337" t="s">
        <v>270</v>
      </c>
    </row>
    <row r="27" spans="1:21" s="17" customFormat="1" ht="13.5" customHeight="1" x14ac:dyDescent="0.25">
      <c r="A27" s="60" t="s">
        <v>27</v>
      </c>
      <c r="B27" s="58" t="s">
        <v>29</v>
      </c>
      <c r="C27" s="50"/>
      <c r="D27" s="59"/>
      <c r="E27" s="50"/>
      <c r="F27" s="59"/>
      <c r="G27" s="50"/>
      <c r="H27" s="56"/>
      <c r="I27" s="56"/>
      <c r="J27" s="61"/>
      <c r="K27" s="54"/>
      <c r="L27" s="27"/>
      <c r="M27" s="27"/>
      <c r="N27" s="225">
        <v>0</v>
      </c>
      <c r="O27" s="54"/>
      <c r="P27" s="225">
        <v>0</v>
      </c>
      <c r="Q27" s="62"/>
      <c r="R27" s="62"/>
      <c r="S27" s="62"/>
      <c r="U27" s="337" t="s">
        <v>270</v>
      </c>
    </row>
    <row r="28" spans="1:21" s="17" customFormat="1" ht="13.5" customHeight="1" x14ac:dyDescent="0.25">
      <c r="A28" s="60" t="s">
        <v>30</v>
      </c>
      <c r="B28" s="58" t="s">
        <v>31</v>
      </c>
      <c r="C28" s="50"/>
      <c r="D28" s="59">
        <v>18091</v>
      </c>
      <c r="E28" s="50"/>
      <c r="F28" s="59">
        <v>17931</v>
      </c>
      <c r="G28" s="50"/>
      <c r="H28" s="56">
        <v>17931</v>
      </c>
      <c r="I28" s="56">
        <v>17931</v>
      </c>
      <c r="J28" s="61"/>
      <c r="K28" s="54"/>
      <c r="L28" s="27"/>
      <c r="M28" s="27"/>
      <c r="N28" s="56">
        <v>17931</v>
      </c>
      <c r="O28" s="54"/>
      <c r="P28" s="56">
        <v>17931</v>
      </c>
      <c r="Q28" s="57"/>
      <c r="R28" s="57"/>
      <c r="S28" s="57"/>
      <c r="U28" s="337"/>
    </row>
    <row r="29" spans="1:21" s="17" customFormat="1" ht="13.5" customHeight="1" x14ac:dyDescent="0.25">
      <c r="A29" s="60" t="s">
        <v>30</v>
      </c>
      <c r="B29" s="58" t="s">
        <v>32</v>
      </c>
      <c r="C29" s="63"/>
      <c r="D29" s="59">
        <v>37449</v>
      </c>
      <c r="E29" s="50"/>
      <c r="F29" s="59">
        <v>40249</v>
      </c>
      <c r="G29" s="50"/>
      <c r="H29" s="56">
        <v>40249</v>
      </c>
      <c r="I29" s="56">
        <v>40249</v>
      </c>
      <c r="J29" s="61"/>
      <c r="K29" s="54"/>
      <c r="L29" s="27"/>
      <c r="M29" s="27"/>
      <c r="N29" s="56">
        <v>40249</v>
      </c>
      <c r="O29" s="54"/>
      <c r="P29" s="56">
        <v>40249</v>
      </c>
      <c r="Q29" s="57"/>
      <c r="R29" s="57"/>
      <c r="S29" s="57"/>
      <c r="U29" s="337"/>
    </row>
    <row r="30" spans="1:21" s="17" customFormat="1" ht="13.5" customHeight="1" x14ac:dyDescent="0.25">
      <c r="A30" s="322" t="s">
        <v>227</v>
      </c>
      <c r="B30" s="370" t="s">
        <v>228</v>
      </c>
      <c r="C30" s="323"/>
      <c r="D30" s="66"/>
      <c r="E30" s="61"/>
      <c r="F30" s="225">
        <v>0</v>
      </c>
      <c r="G30" s="61"/>
      <c r="H30" s="225">
        <v>0</v>
      </c>
      <c r="I30" s="225">
        <v>0</v>
      </c>
      <c r="J30" s="61"/>
      <c r="K30" s="54"/>
      <c r="L30" s="68"/>
      <c r="M30" s="68"/>
      <c r="N30" s="225">
        <v>0</v>
      </c>
      <c r="O30" s="54"/>
      <c r="P30" s="225">
        <v>0</v>
      </c>
      <c r="Q30" s="70"/>
      <c r="R30" s="70"/>
      <c r="S30" s="70"/>
      <c r="U30" s="337"/>
    </row>
    <row r="31" spans="1:21" s="17" customFormat="1" ht="13.5" customHeight="1" thickBot="1" x14ac:dyDescent="0.35">
      <c r="A31" s="64"/>
      <c r="B31" s="65" t="s">
        <v>33</v>
      </c>
      <c r="C31" s="61"/>
      <c r="D31" s="66"/>
      <c r="E31" s="61"/>
      <c r="F31" s="66">
        <v>3383</v>
      </c>
      <c r="G31" s="61"/>
      <c r="H31" s="67"/>
      <c r="I31" s="67"/>
      <c r="J31" s="61"/>
      <c r="K31" s="54"/>
      <c r="L31" s="68"/>
      <c r="M31" s="68"/>
      <c r="N31" s="67"/>
      <c r="O31" s="69"/>
      <c r="P31" s="67"/>
      <c r="Q31" s="70"/>
      <c r="R31" s="70"/>
      <c r="S31" s="70"/>
      <c r="U31" s="337"/>
    </row>
    <row r="32" spans="1:21" s="17" customFormat="1" ht="13.5" thickBot="1" x14ac:dyDescent="0.35">
      <c r="A32" s="71" t="s">
        <v>34</v>
      </c>
      <c r="B32" s="71"/>
      <c r="D32" s="72">
        <f>SUM(D11:D31)</f>
        <v>1179717</v>
      </c>
      <c r="F32" s="72">
        <f>SUM(F11:F31)</f>
        <v>1128689</v>
      </c>
      <c r="H32" s="72">
        <f>SUM(H11:H31)</f>
        <v>1105546</v>
      </c>
      <c r="I32" s="72">
        <f>SUM(I11:I31)</f>
        <v>1105546</v>
      </c>
      <c r="J32" s="73"/>
      <c r="K32" s="74"/>
      <c r="L32" s="75"/>
      <c r="M32" s="76"/>
      <c r="N32" s="72">
        <f>SUM(N11:N31)</f>
        <v>1109649</v>
      </c>
      <c r="O32" s="73"/>
      <c r="P32" s="72">
        <f>SUM(P11:P31)</f>
        <v>1109649</v>
      </c>
      <c r="Q32" s="77">
        <f>SUM(Q11:Q31)</f>
        <v>0</v>
      </c>
      <c r="R32" s="78">
        <f>SUM(R11:R31)</f>
        <v>0</v>
      </c>
      <c r="S32" s="78">
        <f>SUM(S11:S31)</f>
        <v>0</v>
      </c>
      <c r="U32" s="337"/>
    </row>
    <row r="33" spans="1:21" s="17" customFormat="1" ht="15.65" customHeight="1" x14ac:dyDescent="0.25">
      <c r="A33" s="79" t="s">
        <v>35</v>
      </c>
      <c r="B33" s="80"/>
      <c r="C33" s="81"/>
      <c r="D33" s="82"/>
      <c r="E33" s="81"/>
      <c r="F33" s="82"/>
      <c r="G33" s="81"/>
      <c r="H33" s="82"/>
      <c r="I33" s="82"/>
      <c r="J33" s="83"/>
      <c r="K33" s="83"/>
      <c r="L33" s="83"/>
      <c r="M33" s="83"/>
      <c r="N33" s="82"/>
      <c r="O33" s="82"/>
      <c r="P33" s="84"/>
      <c r="Q33" s="73"/>
      <c r="R33" s="73"/>
      <c r="S33" s="73"/>
      <c r="U33" s="338"/>
    </row>
    <row r="34" spans="1:21" s="17" customFormat="1" ht="13.5" customHeight="1" x14ac:dyDescent="0.25">
      <c r="A34" s="85" t="s">
        <v>36</v>
      </c>
      <c r="B34" s="85" t="s">
        <v>37</v>
      </c>
      <c r="C34" s="50"/>
      <c r="D34" s="86"/>
      <c r="E34" s="50"/>
      <c r="F34" s="86"/>
      <c r="G34" s="50"/>
      <c r="H34" s="87"/>
      <c r="I34" s="87"/>
      <c r="J34" s="61"/>
      <c r="N34" s="87"/>
      <c r="O34" s="50"/>
      <c r="P34" s="87"/>
      <c r="Q34" s="88"/>
      <c r="R34" s="89"/>
      <c r="S34" s="89"/>
      <c r="U34" s="337"/>
    </row>
    <row r="35" spans="1:21" s="17" customFormat="1" ht="13.5" customHeight="1" x14ac:dyDescent="0.25">
      <c r="A35" s="85" t="s">
        <v>38</v>
      </c>
      <c r="B35" s="85" t="s">
        <v>39</v>
      </c>
      <c r="C35" s="50"/>
      <c r="D35" s="66">
        <v>36981</v>
      </c>
      <c r="E35" s="50"/>
      <c r="F35" s="66">
        <v>29017</v>
      </c>
      <c r="G35" s="50"/>
      <c r="H35" s="67">
        <v>43398</v>
      </c>
      <c r="I35" s="67">
        <v>43398</v>
      </c>
      <c r="J35" s="61"/>
      <c r="N35" s="67">
        <v>43398</v>
      </c>
      <c r="O35" s="50"/>
      <c r="P35" s="67">
        <v>43398</v>
      </c>
      <c r="Q35" s="88"/>
      <c r="R35" s="88"/>
      <c r="S35" s="88"/>
      <c r="U35" s="337"/>
    </row>
    <row r="36" spans="1:21" s="17" customFormat="1" ht="13.5" customHeight="1" x14ac:dyDescent="0.25">
      <c r="A36" s="85" t="s">
        <v>40</v>
      </c>
      <c r="B36" s="85" t="s">
        <v>41</v>
      </c>
      <c r="C36" s="50"/>
      <c r="D36" s="66"/>
      <c r="E36" s="50"/>
      <c r="F36" s="66"/>
      <c r="G36" s="50"/>
      <c r="H36" s="67"/>
      <c r="I36" s="67"/>
      <c r="J36" s="61"/>
      <c r="N36" s="67"/>
      <c r="O36" s="50"/>
      <c r="P36" s="67"/>
      <c r="Q36" s="88"/>
      <c r="R36" s="88"/>
      <c r="S36" s="88"/>
      <c r="U36" s="337"/>
    </row>
    <row r="37" spans="1:21" s="17" customFormat="1" ht="13.5" customHeight="1" x14ac:dyDescent="0.25">
      <c r="A37" s="85" t="s">
        <v>42</v>
      </c>
      <c r="B37" s="85" t="s">
        <v>43</v>
      </c>
      <c r="C37" s="50"/>
      <c r="D37" s="66"/>
      <c r="E37" s="50"/>
      <c r="F37" s="66">
        <v>10820</v>
      </c>
      <c r="G37" s="50"/>
      <c r="H37" s="67"/>
      <c r="I37" s="67"/>
      <c r="J37" s="61"/>
      <c r="N37" s="67"/>
      <c r="O37" s="50"/>
      <c r="P37" s="67"/>
      <c r="Q37" s="88"/>
      <c r="R37" s="88"/>
      <c r="S37" s="88"/>
      <c r="U37" s="337"/>
    </row>
    <row r="38" spans="1:21" s="17" customFormat="1" ht="13.5" customHeight="1" x14ac:dyDescent="0.25">
      <c r="A38" s="85" t="s">
        <v>44</v>
      </c>
      <c r="B38" s="85" t="s">
        <v>45</v>
      </c>
      <c r="C38" s="50"/>
      <c r="D38" s="66">
        <v>27689</v>
      </c>
      <c r="E38" s="50"/>
      <c r="F38" s="66">
        <v>33247</v>
      </c>
      <c r="G38" s="50"/>
      <c r="H38" s="67"/>
      <c r="I38" s="67"/>
      <c r="J38" s="61"/>
      <c r="N38" s="67"/>
      <c r="O38" s="50"/>
      <c r="P38" s="67"/>
      <c r="Q38" s="88"/>
      <c r="R38" s="88"/>
      <c r="S38" s="88"/>
      <c r="U38" s="337"/>
    </row>
    <row r="39" spans="1:21" s="17" customFormat="1" ht="13.5" customHeight="1" x14ac:dyDescent="0.25">
      <c r="A39" s="85" t="s">
        <v>46</v>
      </c>
      <c r="B39" s="85" t="s">
        <v>47</v>
      </c>
      <c r="C39" s="50"/>
      <c r="D39" s="66">
        <v>15519</v>
      </c>
      <c r="E39" s="50"/>
      <c r="F39" s="66">
        <v>2864</v>
      </c>
      <c r="G39" s="50"/>
      <c r="H39" s="67">
        <v>40000</v>
      </c>
      <c r="I39" s="67">
        <v>40000</v>
      </c>
      <c r="J39" s="61"/>
      <c r="N39" s="67">
        <v>40000</v>
      </c>
      <c r="O39" s="50"/>
      <c r="P39" s="67">
        <v>40000</v>
      </c>
      <c r="Q39" s="88"/>
      <c r="R39" s="88"/>
      <c r="S39" s="88"/>
      <c r="U39" s="337"/>
    </row>
    <row r="40" spans="1:21" s="17" customFormat="1" ht="13.5" customHeight="1" x14ac:dyDescent="0.3">
      <c r="A40" s="70"/>
      <c r="B40" s="90" t="s">
        <v>33</v>
      </c>
      <c r="C40" s="50"/>
      <c r="D40" s="66"/>
      <c r="E40" s="50"/>
      <c r="F40" s="66"/>
      <c r="G40" s="50"/>
      <c r="H40" s="67"/>
      <c r="I40" s="67"/>
      <c r="J40" s="61"/>
      <c r="N40" s="67"/>
      <c r="O40" s="50"/>
      <c r="P40" s="67"/>
      <c r="Q40" s="88"/>
      <c r="R40" s="88"/>
      <c r="S40" s="88"/>
      <c r="U40" s="337"/>
    </row>
    <row r="41" spans="1:21" s="17" customFormat="1" ht="13.5" customHeight="1" thickBot="1" x14ac:dyDescent="0.35">
      <c r="A41" s="91" t="s">
        <v>48</v>
      </c>
      <c r="B41" s="92"/>
      <c r="D41" s="93">
        <f>SUM(D34:D40)</f>
        <v>80189</v>
      </c>
      <c r="F41" s="93">
        <f>SUM(F34:F40)</f>
        <v>75948</v>
      </c>
      <c r="H41" s="93">
        <f>SUM(H34:H40)</f>
        <v>83398</v>
      </c>
      <c r="I41" s="93">
        <f>SUM(I34:I40)</f>
        <v>83398</v>
      </c>
      <c r="N41" s="93">
        <f>SUM(N34:N40)</f>
        <v>83398</v>
      </c>
      <c r="P41" s="93">
        <f>SUM(P34:P40)</f>
        <v>83398</v>
      </c>
      <c r="Q41" s="88"/>
      <c r="R41" s="88"/>
      <c r="S41" s="88"/>
      <c r="U41" s="339"/>
    </row>
    <row r="42" spans="1:21" s="17" customFormat="1" ht="16.149999999999999" customHeight="1" thickBot="1" x14ac:dyDescent="0.3">
      <c r="A42" s="485" t="s">
        <v>49</v>
      </c>
      <c r="B42" s="486"/>
      <c r="C42" s="94"/>
      <c r="D42" s="95">
        <f>D32+D41</f>
        <v>1259906</v>
      </c>
      <c r="E42" s="94"/>
      <c r="F42" s="95">
        <f>F32+F41</f>
        <v>1204637</v>
      </c>
      <c r="G42" s="94"/>
      <c r="H42" s="95">
        <f>H32+H41</f>
        <v>1188944</v>
      </c>
      <c r="I42" s="95">
        <f>I32+I41</f>
        <v>1188944</v>
      </c>
      <c r="J42" s="96"/>
      <c r="K42" s="97"/>
      <c r="L42" s="97"/>
      <c r="M42" s="97"/>
      <c r="N42" s="95">
        <f>N32+N41</f>
        <v>1193047</v>
      </c>
      <c r="O42" s="96"/>
      <c r="P42" s="98">
        <f>P32+P41</f>
        <v>1193047</v>
      </c>
      <c r="Q42" s="88"/>
      <c r="R42" s="88"/>
      <c r="S42" s="88"/>
      <c r="U42" s="340"/>
    </row>
    <row r="43" spans="1:21" ht="12.65" customHeight="1" thickBot="1" x14ac:dyDescent="0.4">
      <c r="I43" s="392"/>
    </row>
    <row r="44" spans="1:21" s="17" customFormat="1" ht="16.149999999999999" customHeight="1" thickBot="1" x14ac:dyDescent="0.4">
      <c r="A44" s="485" t="s">
        <v>50</v>
      </c>
      <c r="B44" s="486"/>
      <c r="C44" s="39"/>
      <c r="D44" s="99"/>
      <c r="E44" s="39"/>
      <c r="F44" s="99"/>
      <c r="G44" s="39"/>
      <c r="H44" s="99"/>
      <c r="I44" s="99"/>
      <c r="J44" s="99"/>
      <c r="K44" s="99"/>
      <c r="L44" s="99"/>
      <c r="M44" s="99"/>
      <c r="N44" s="99"/>
      <c r="O44" s="99"/>
      <c r="P44" s="100"/>
      <c r="Q44" s="101"/>
      <c r="R44" s="101"/>
      <c r="S44" s="101"/>
      <c r="U44" s="341"/>
    </row>
    <row r="45" spans="1:21" s="17" customFormat="1" ht="13.5" customHeight="1" x14ac:dyDescent="0.25">
      <c r="A45" s="102" t="s">
        <v>51</v>
      </c>
      <c r="B45" s="85" t="s">
        <v>52</v>
      </c>
      <c r="C45" s="50"/>
      <c r="D45" s="51">
        <v>562796</v>
      </c>
      <c r="E45" s="50"/>
      <c r="F45" s="51">
        <v>578254</v>
      </c>
      <c r="G45" s="50"/>
      <c r="H45" s="52">
        <v>636632</v>
      </c>
      <c r="I45" s="52">
        <v>636632</v>
      </c>
      <c r="J45" s="103"/>
      <c r="K45" s="104"/>
      <c r="L45" s="105"/>
      <c r="M45" s="105"/>
      <c r="N45" s="52">
        <v>636632</v>
      </c>
      <c r="O45" s="106"/>
      <c r="P45" s="52">
        <v>636632</v>
      </c>
      <c r="Q45" s="107"/>
      <c r="R45" s="57"/>
      <c r="S45" s="57"/>
      <c r="U45" s="337"/>
    </row>
    <row r="46" spans="1:21" s="17" customFormat="1" ht="13.5" customHeight="1" x14ac:dyDescent="0.25">
      <c r="A46" s="60" t="s">
        <v>53</v>
      </c>
      <c r="B46" s="62" t="s">
        <v>54</v>
      </c>
      <c r="C46" s="50"/>
      <c r="D46" s="108">
        <v>2390</v>
      </c>
      <c r="E46" s="61"/>
      <c r="F46" s="108">
        <v>2600</v>
      </c>
      <c r="G46" s="61"/>
      <c r="H46" s="109">
        <v>5000</v>
      </c>
      <c r="I46" s="109">
        <v>0</v>
      </c>
      <c r="J46" s="103"/>
      <c r="K46" s="104"/>
      <c r="L46" s="110"/>
      <c r="M46" s="111"/>
      <c r="N46" s="109"/>
      <c r="O46" s="106"/>
      <c r="P46" s="56"/>
      <c r="Q46" s="107"/>
      <c r="R46" s="57"/>
      <c r="S46" s="57"/>
      <c r="U46" s="337"/>
    </row>
    <row r="47" spans="1:21" s="17" customFormat="1" ht="13.5" customHeight="1" x14ac:dyDescent="0.35">
      <c r="A47" s="102" t="s">
        <v>55</v>
      </c>
      <c r="B47" s="62" t="s">
        <v>56</v>
      </c>
      <c r="C47" s="50"/>
      <c r="D47" s="108">
        <v>278887</v>
      </c>
      <c r="E47" s="61"/>
      <c r="F47" s="108">
        <v>293487</v>
      </c>
      <c r="G47" s="61"/>
      <c r="H47" s="109">
        <v>266362</v>
      </c>
      <c r="I47" s="452">
        <v>256628</v>
      </c>
      <c r="J47" s="103"/>
      <c r="K47" s="104"/>
      <c r="L47" s="110"/>
      <c r="M47" s="111"/>
      <c r="N47" s="453">
        <v>189890</v>
      </c>
      <c r="O47" s="106"/>
      <c r="P47" s="56">
        <v>189890</v>
      </c>
      <c r="Q47" s="107"/>
      <c r="R47" s="57"/>
      <c r="S47" s="57"/>
      <c r="U47" s="337" t="s">
        <v>303</v>
      </c>
    </row>
    <row r="48" spans="1:21" s="17" customFormat="1" ht="13.5" customHeight="1" x14ac:dyDescent="0.25">
      <c r="A48" s="60" t="s">
        <v>57</v>
      </c>
      <c r="B48" s="62" t="s">
        <v>58</v>
      </c>
      <c r="C48" s="50"/>
      <c r="D48" s="108">
        <v>32646</v>
      </c>
      <c r="E48" s="61"/>
      <c r="F48" s="108">
        <v>34300</v>
      </c>
      <c r="G48" s="61"/>
      <c r="H48" s="109">
        <v>36190</v>
      </c>
      <c r="I48" s="109">
        <v>36190</v>
      </c>
      <c r="J48" s="103"/>
      <c r="K48" s="104"/>
      <c r="L48" s="110"/>
      <c r="M48" s="111"/>
      <c r="N48" s="109">
        <v>36190</v>
      </c>
      <c r="O48" s="106"/>
      <c r="P48" s="56">
        <v>36190</v>
      </c>
      <c r="Q48" s="107"/>
      <c r="R48" s="57"/>
      <c r="S48" s="57"/>
      <c r="U48" s="337"/>
    </row>
    <row r="49" spans="1:21" s="17" customFormat="1" ht="13.5" customHeight="1" x14ac:dyDescent="0.25">
      <c r="A49" s="102" t="s">
        <v>59</v>
      </c>
      <c r="B49" s="62" t="s">
        <v>60</v>
      </c>
      <c r="C49" s="50"/>
      <c r="D49" s="108">
        <v>55886</v>
      </c>
      <c r="E49" s="61"/>
      <c r="F49" s="108">
        <v>62340</v>
      </c>
      <c r="G49" s="61"/>
      <c r="H49" s="109">
        <v>66009</v>
      </c>
      <c r="I49" s="109">
        <v>66009</v>
      </c>
      <c r="J49" s="103"/>
      <c r="K49" s="104"/>
      <c r="L49" s="110"/>
      <c r="M49" s="111"/>
      <c r="N49" s="109">
        <v>62340</v>
      </c>
      <c r="O49" s="106"/>
      <c r="P49" s="56">
        <v>62340</v>
      </c>
      <c r="Q49" s="107"/>
      <c r="R49" s="57"/>
      <c r="S49" s="57"/>
      <c r="U49" s="337"/>
    </row>
    <row r="50" spans="1:21" s="17" customFormat="1" ht="13.5" customHeight="1" x14ac:dyDescent="0.25">
      <c r="A50" s="60" t="s">
        <v>61</v>
      </c>
      <c r="B50" s="62" t="s">
        <v>62</v>
      </c>
      <c r="C50" s="50"/>
      <c r="D50" s="108">
        <v>6543</v>
      </c>
      <c r="E50" s="61"/>
      <c r="F50" s="108">
        <v>6380</v>
      </c>
      <c r="G50" s="61"/>
      <c r="H50" s="109">
        <v>5528</v>
      </c>
      <c r="I50" s="109">
        <v>5528</v>
      </c>
      <c r="J50" s="103"/>
      <c r="K50" s="104"/>
      <c r="L50" s="110"/>
      <c r="M50" s="111"/>
      <c r="N50" s="109">
        <v>6380</v>
      </c>
      <c r="O50" s="106"/>
      <c r="P50" s="56">
        <v>6380</v>
      </c>
      <c r="Q50" s="107"/>
      <c r="R50" s="57"/>
      <c r="S50" s="57"/>
      <c r="U50" s="337"/>
    </row>
    <row r="51" spans="1:21" s="17" customFormat="1" ht="13.5" customHeight="1" thickBot="1" x14ac:dyDescent="0.3">
      <c r="A51" s="102" t="s">
        <v>63</v>
      </c>
      <c r="B51" s="62" t="s">
        <v>64</v>
      </c>
      <c r="C51" s="50"/>
      <c r="D51" s="112">
        <v>15457</v>
      </c>
      <c r="E51" s="61"/>
      <c r="F51" s="112">
        <v>12296</v>
      </c>
      <c r="G51" s="61"/>
      <c r="H51" s="113">
        <v>11585</v>
      </c>
      <c r="I51" s="109">
        <v>11585</v>
      </c>
      <c r="J51" s="103"/>
      <c r="K51" s="104"/>
      <c r="L51" s="110"/>
      <c r="M51" s="111"/>
      <c r="N51" s="109">
        <v>11585</v>
      </c>
      <c r="O51" s="106"/>
      <c r="P51" s="56">
        <v>11585</v>
      </c>
      <c r="Q51" s="88"/>
      <c r="R51" s="89"/>
      <c r="S51" s="89"/>
      <c r="U51" s="337"/>
    </row>
    <row r="52" spans="1:21" s="17" customFormat="1" ht="13.5" thickBot="1" x14ac:dyDescent="0.35">
      <c r="A52" s="114" t="s">
        <v>65</v>
      </c>
      <c r="B52" s="71"/>
      <c r="C52" s="61"/>
      <c r="D52" s="72">
        <f t="shared" ref="D52:F52" si="0">SUM(D45:D51)</f>
        <v>954605</v>
      </c>
      <c r="E52" s="61"/>
      <c r="F52" s="72">
        <f t="shared" si="0"/>
        <v>989657</v>
      </c>
      <c r="G52" s="61"/>
      <c r="H52" s="72">
        <f t="shared" ref="H52:S52" si="1">SUM(H45:H51)</f>
        <v>1027306</v>
      </c>
      <c r="I52" s="72">
        <f t="shared" si="1"/>
        <v>1012572</v>
      </c>
      <c r="J52" s="115"/>
      <c r="K52" s="116"/>
      <c r="L52" s="117"/>
      <c r="M52" s="118"/>
      <c r="N52" s="72">
        <f t="shared" si="1"/>
        <v>943017</v>
      </c>
      <c r="O52" s="73"/>
      <c r="P52" s="72">
        <f t="shared" si="1"/>
        <v>943017</v>
      </c>
      <c r="Q52" s="77">
        <f t="shared" si="1"/>
        <v>0</v>
      </c>
      <c r="R52" s="77">
        <f t="shared" si="1"/>
        <v>0</v>
      </c>
      <c r="S52" s="77">
        <f t="shared" si="1"/>
        <v>0</v>
      </c>
      <c r="U52" s="337"/>
    </row>
    <row r="53" spans="1:21" s="17" customFormat="1" ht="6.75" customHeight="1" x14ac:dyDescent="0.25">
      <c r="D53" s="101"/>
      <c r="F53" s="101"/>
      <c r="H53" s="101"/>
      <c r="I53" s="101"/>
      <c r="L53" s="119"/>
      <c r="M53" s="119"/>
      <c r="N53" s="101"/>
      <c r="P53" s="101"/>
      <c r="Q53" s="119"/>
      <c r="R53" s="119"/>
      <c r="S53" s="119"/>
      <c r="U53" s="334"/>
    </row>
    <row r="54" spans="1:21" s="17" customFormat="1" ht="13.5" customHeight="1" x14ac:dyDescent="0.25">
      <c r="A54" s="60" t="s">
        <v>66</v>
      </c>
      <c r="B54" s="62" t="s">
        <v>218</v>
      </c>
      <c r="C54" s="50"/>
      <c r="D54" s="120">
        <v>73234</v>
      </c>
      <c r="E54" s="54"/>
      <c r="F54" s="120">
        <v>39149</v>
      </c>
      <c r="G54" s="54"/>
      <c r="H54" s="121">
        <v>37687</v>
      </c>
      <c r="I54" s="109">
        <v>37687</v>
      </c>
      <c r="J54" s="103"/>
      <c r="K54" s="104"/>
      <c r="L54" s="110"/>
      <c r="M54" s="111"/>
      <c r="N54" s="109">
        <v>36676</v>
      </c>
      <c r="O54" s="106"/>
      <c r="P54" s="56">
        <v>36676</v>
      </c>
      <c r="Q54" s="57"/>
      <c r="R54" s="57"/>
      <c r="S54" s="57"/>
      <c r="U54" s="337"/>
    </row>
    <row r="55" spans="1:21" s="17" customFormat="1" ht="13.5" customHeight="1" x14ac:dyDescent="0.25">
      <c r="A55" s="60" t="s">
        <v>67</v>
      </c>
      <c r="B55" s="62" t="s">
        <v>68</v>
      </c>
      <c r="C55" s="50"/>
      <c r="D55" s="120">
        <v>15143</v>
      </c>
      <c r="E55" s="54"/>
      <c r="F55" s="120">
        <v>19684</v>
      </c>
      <c r="G55" s="54"/>
      <c r="H55" s="121">
        <v>20000</v>
      </c>
      <c r="I55" s="109">
        <v>20000</v>
      </c>
      <c r="J55" s="103"/>
      <c r="K55" s="104"/>
      <c r="L55" s="110"/>
      <c r="M55" s="111"/>
      <c r="N55" s="109">
        <v>20000</v>
      </c>
      <c r="O55" s="106"/>
      <c r="P55" s="56">
        <v>20000</v>
      </c>
      <c r="Q55" s="57"/>
      <c r="R55" s="57"/>
      <c r="S55" s="57"/>
      <c r="U55" s="337"/>
    </row>
    <row r="56" spans="1:21" s="17" customFormat="1" ht="13.5" customHeight="1" x14ac:dyDescent="0.25">
      <c r="A56" s="60" t="s">
        <v>220</v>
      </c>
      <c r="B56" s="62" t="s">
        <v>219</v>
      </c>
      <c r="C56" s="50"/>
      <c r="D56" s="435">
        <v>0</v>
      </c>
      <c r="E56" s="54"/>
      <c r="F56" s="435">
        <v>0</v>
      </c>
      <c r="G56" s="54"/>
      <c r="H56" s="435">
        <v>0</v>
      </c>
      <c r="I56" s="436">
        <v>0</v>
      </c>
      <c r="J56" s="103"/>
      <c r="K56" s="104"/>
      <c r="L56" s="110"/>
      <c r="M56" s="111"/>
      <c r="N56" s="436">
        <v>0</v>
      </c>
      <c r="O56" s="106"/>
      <c r="P56" s="437">
        <v>0</v>
      </c>
      <c r="Q56" s="57"/>
      <c r="R56" s="57"/>
      <c r="S56" s="57"/>
      <c r="U56" s="337" t="s">
        <v>271</v>
      </c>
    </row>
    <row r="57" spans="1:21" s="17" customFormat="1" ht="13.5" customHeight="1" x14ac:dyDescent="0.25">
      <c r="A57" s="60" t="s">
        <v>69</v>
      </c>
      <c r="B57" s="62" t="s">
        <v>70</v>
      </c>
      <c r="C57" s="50"/>
      <c r="D57" s="120">
        <v>83128</v>
      </c>
      <c r="E57" s="54"/>
      <c r="F57" s="120">
        <v>69802</v>
      </c>
      <c r="G57" s="54"/>
      <c r="H57" s="121">
        <v>61000</v>
      </c>
      <c r="I57" s="109">
        <v>55000</v>
      </c>
      <c r="J57" s="103"/>
      <c r="K57" s="104"/>
      <c r="L57" s="110"/>
      <c r="M57" s="111"/>
      <c r="N57" s="109">
        <v>55000</v>
      </c>
      <c r="O57" s="106"/>
      <c r="P57" s="56">
        <v>55000</v>
      </c>
      <c r="Q57" s="57"/>
      <c r="R57" s="57"/>
      <c r="S57" s="57"/>
      <c r="U57" s="337"/>
    </row>
    <row r="58" spans="1:21" s="17" customFormat="1" ht="13.5" customHeight="1" x14ac:dyDescent="0.25">
      <c r="A58" s="60" t="s">
        <v>71</v>
      </c>
      <c r="B58" s="62" t="s">
        <v>72</v>
      </c>
      <c r="C58" s="50"/>
      <c r="D58" s="120">
        <v>21174</v>
      </c>
      <c r="E58" s="54"/>
      <c r="F58" s="120">
        <v>24416</v>
      </c>
      <c r="G58" s="54"/>
      <c r="H58" s="121">
        <v>22421</v>
      </c>
      <c r="I58" s="109">
        <v>22421</v>
      </c>
      <c r="J58" s="103"/>
      <c r="K58" s="104"/>
      <c r="L58" s="110"/>
      <c r="M58" s="111"/>
      <c r="N58" s="109">
        <v>22421</v>
      </c>
      <c r="O58" s="106"/>
      <c r="P58" s="56">
        <v>22421</v>
      </c>
      <c r="Q58" s="57"/>
      <c r="R58" s="57"/>
      <c r="S58" s="57"/>
      <c r="U58" s="337"/>
    </row>
    <row r="59" spans="1:21" s="17" customFormat="1" ht="13.5" customHeight="1" x14ac:dyDescent="0.25">
      <c r="A59" s="60" t="s">
        <v>73</v>
      </c>
      <c r="B59" s="62" t="s">
        <v>74</v>
      </c>
      <c r="C59" s="50"/>
      <c r="D59" s="120">
        <v>12742</v>
      </c>
      <c r="E59" s="54"/>
      <c r="F59" s="120">
        <v>15084</v>
      </c>
      <c r="G59" s="54"/>
      <c r="H59" s="121">
        <v>13123</v>
      </c>
      <c r="I59" s="109">
        <v>13123</v>
      </c>
      <c r="J59" s="103"/>
      <c r="K59" s="104"/>
      <c r="L59" s="110"/>
      <c r="M59" s="111"/>
      <c r="N59" s="109">
        <v>13123</v>
      </c>
      <c r="O59" s="106"/>
      <c r="P59" s="56">
        <v>13123</v>
      </c>
      <c r="Q59" s="57"/>
      <c r="R59" s="57"/>
      <c r="S59" s="57"/>
      <c r="U59" s="337"/>
    </row>
    <row r="60" spans="1:21" s="17" customFormat="1" ht="13.5" customHeight="1" x14ac:dyDescent="0.25">
      <c r="A60" s="60" t="s">
        <v>75</v>
      </c>
      <c r="B60" s="62" t="s">
        <v>76</v>
      </c>
      <c r="C60" s="50"/>
      <c r="D60" s="123"/>
      <c r="E60" s="54"/>
      <c r="F60" s="123"/>
      <c r="G60" s="54"/>
      <c r="H60" s="124"/>
      <c r="I60" s="109"/>
      <c r="J60" s="103"/>
      <c r="K60" s="104"/>
      <c r="L60" s="110"/>
      <c r="M60" s="111"/>
      <c r="N60" s="109"/>
      <c r="O60" s="106"/>
      <c r="P60" s="56"/>
      <c r="Q60" s="70"/>
      <c r="R60" s="70"/>
      <c r="S60" s="70"/>
      <c r="U60" s="337"/>
    </row>
    <row r="61" spans="1:21" s="17" customFormat="1" ht="13.5" customHeight="1" x14ac:dyDescent="0.25">
      <c r="A61" s="60" t="s">
        <v>77</v>
      </c>
      <c r="B61" s="62" t="s">
        <v>78</v>
      </c>
      <c r="C61" s="50"/>
      <c r="D61" s="123">
        <v>53294</v>
      </c>
      <c r="E61" s="54"/>
      <c r="F61" s="123">
        <v>42559</v>
      </c>
      <c r="G61" s="54"/>
      <c r="H61" s="124">
        <v>42006</v>
      </c>
      <c r="I61" s="109">
        <v>42006</v>
      </c>
      <c r="J61" s="103"/>
      <c r="K61" s="104"/>
      <c r="L61" s="110"/>
      <c r="M61" s="111"/>
      <c r="N61" s="109">
        <v>42006</v>
      </c>
      <c r="O61" s="106"/>
      <c r="P61" s="56">
        <v>42006</v>
      </c>
      <c r="Q61" s="70"/>
      <c r="R61" s="70"/>
      <c r="S61" s="70"/>
      <c r="U61" s="337"/>
    </row>
    <row r="62" spans="1:21" s="17" customFormat="1" ht="13.5" customHeight="1" x14ac:dyDescent="0.25">
      <c r="A62" s="60" t="s">
        <v>79</v>
      </c>
      <c r="B62" s="62" t="s">
        <v>111</v>
      </c>
      <c r="C62" s="50"/>
      <c r="D62" s="123"/>
      <c r="E62" s="54"/>
      <c r="F62" s="123"/>
      <c r="G62" s="54"/>
      <c r="H62" s="124"/>
      <c r="I62" s="109"/>
      <c r="J62" s="103"/>
      <c r="K62" s="104"/>
      <c r="L62" s="110"/>
      <c r="M62" s="111"/>
      <c r="N62" s="109"/>
      <c r="O62" s="106"/>
      <c r="P62" s="56"/>
      <c r="Q62" s="70"/>
      <c r="R62" s="70"/>
      <c r="S62" s="70"/>
      <c r="U62" s="337"/>
    </row>
    <row r="63" spans="1:21" s="17" customFormat="1" ht="13.5" customHeight="1" x14ac:dyDescent="0.25">
      <c r="A63" s="60" t="s">
        <v>107</v>
      </c>
      <c r="B63" s="62" t="s">
        <v>109</v>
      </c>
      <c r="C63" s="50"/>
      <c r="D63" s="123">
        <v>8571</v>
      </c>
      <c r="E63" s="54"/>
      <c r="F63" s="123">
        <v>14186</v>
      </c>
      <c r="G63" s="54"/>
      <c r="H63" s="124">
        <v>12848</v>
      </c>
      <c r="I63" s="109">
        <v>12848</v>
      </c>
      <c r="J63" s="103"/>
      <c r="K63" s="104"/>
      <c r="L63" s="110"/>
      <c r="M63" s="111"/>
      <c r="N63" s="109">
        <v>12848</v>
      </c>
      <c r="O63" s="106"/>
      <c r="P63" s="56">
        <v>12848</v>
      </c>
      <c r="Q63" s="70"/>
      <c r="R63" s="70"/>
      <c r="S63" s="70"/>
      <c r="U63" s="337"/>
    </row>
    <row r="64" spans="1:21" s="17" customFormat="1" ht="13.5" customHeight="1" x14ac:dyDescent="0.25">
      <c r="A64" s="60" t="s">
        <v>108</v>
      </c>
      <c r="B64" s="62" t="s">
        <v>110</v>
      </c>
      <c r="C64" s="50"/>
      <c r="D64" s="123">
        <v>27791</v>
      </c>
      <c r="E64" s="54"/>
      <c r="F64" s="123">
        <v>22870</v>
      </c>
      <c r="G64" s="54"/>
      <c r="H64" s="124">
        <v>22670</v>
      </c>
      <c r="I64" s="109">
        <v>22670</v>
      </c>
      <c r="J64" s="103"/>
      <c r="K64" s="104"/>
      <c r="L64" s="110"/>
      <c r="M64" s="111"/>
      <c r="N64" s="109">
        <v>22670</v>
      </c>
      <c r="O64" s="106"/>
      <c r="P64" s="56">
        <v>22670</v>
      </c>
      <c r="Q64" s="70"/>
      <c r="R64" s="70"/>
      <c r="S64" s="70"/>
      <c r="U64" s="337"/>
    </row>
    <row r="65" spans="1:21" s="17" customFormat="1" ht="13.5" customHeight="1" x14ac:dyDescent="0.25">
      <c r="A65" s="60" t="s">
        <v>80</v>
      </c>
      <c r="B65" s="62" t="s">
        <v>81</v>
      </c>
      <c r="C65" s="50"/>
      <c r="D65" s="123"/>
      <c r="E65" s="54"/>
      <c r="F65" s="123"/>
      <c r="G65" s="54"/>
      <c r="H65" s="124"/>
      <c r="I65" s="109"/>
      <c r="J65" s="103"/>
      <c r="K65" s="104"/>
      <c r="L65" s="110"/>
      <c r="M65" s="111"/>
      <c r="N65" s="109"/>
      <c r="O65" s="106"/>
      <c r="P65" s="56"/>
      <c r="Q65" s="70"/>
      <c r="R65" s="70"/>
      <c r="S65" s="70"/>
      <c r="U65" s="337"/>
    </row>
    <row r="66" spans="1:21" s="17" customFormat="1" ht="13.5" customHeight="1" x14ac:dyDescent="0.25">
      <c r="A66" s="60" t="s">
        <v>82</v>
      </c>
      <c r="B66" s="62" t="s">
        <v>83</v>
      </c>
      <c r="C66" s="50"/>
      <c r="D66" s="66"/>
      <c r="E66" s="50"/>
      <c r="F66" s="66"/>
      <c r="G66" s="50"/>
      <c r="H66" s="67"/>
      <c r="I66" s="67"/>
      <c r="J66" s="103"/>
      <c r="K66" s="122"/>
      <c r="L66" s="125"/>
      <c r="M66" s="125"/>
      <c r="N66" s="67"/>
      <c r="O66" s="106"/>
      <c r="P66" s="67"/>
      <c r="Q66" s="70"/>
      <c r="R66" s="70"/>
      <c r="S66" s="70"/>
      <c r="U66" s="337"/>
    </row>
    <row r="67" spans="1:21" s="17" customFormat="1" ht="13.5" customHeight="1" thickBot="1" x14ac:dyDescent="0.3">
      <c r="A67" s="60" t="s">
        <v>84</v>
      </c>
      <c r="B67" s="62" t="s">
        <v>85</v>
      </c>
      <c r="C67" s="61"/>
      <c r="D67" s="59"/>
      <c r="E67" s="61"/>
      <c r="F67" s="59"/>
      <c r="G67" s="61"/>
      <c r="H67" s="56"/>
      <c r="I67" s="56"/>
      <c r="J67" s="103"/>
      <c r="K67" s="122"/>
      <c r="L67" s="126"/>
      <c r="M67" s="126"/>
      <c r="N67" s="56"/>
      <c r="O67" s="106"/>
      <c r="P67" s="56"/>
      <c r="Q67" s="88"/>
      <c r="R67" s="88"/>
      <c r="S67" s="88"/>
      <c r="U67" s="337"/>
    </row>
    <row r="68" spans="1:21" s="17" customFormat="1" ht="13.5" hidden="1" customHeight="1" x14ac:dyDescent="0.25">
      <c r="A68" s="60"/>
      <c r="B68" s="62"/>
      <c r="C68" s="61"/>
      <c r="D68" s="56"/>
      <c r="E68" s="61"/>
      <c r="F68" s="56"/>
      <c r="G68" s="61"/>
      <c r="H68" s="56"/>
      <c r="I68" s="62"/>
      <c r="J68" s="103"/>
      <c r="K68" s="122"/>
      <c r="L68" s="110"/>
      <c r="M68" s="111"/>
      <c r="N68" s="62">
        <f>IF($H$2="current budget",M68,L68)</f>
        <v>0</v>
      </c>
      <c r="O68" s="106"/>
      <c r="P68" s="62"/>
      <c r="Q68" s="88"/>
      <c r="R68" s="88"/>
      <c r="S68" s="88"/>
      <c r="U68" s="337"/>
    </row>
    <row r="69" spans="1:21" s="17" customFormat="1" ht="13.5" hidden="1" customHeight="1" x14ac:dyDescent="0.25">
      <c r="A69" s="60"/>
      <c r="B69" s="62"/>
      <c r="C69" s="61"/>
      <c r="D69" s="67"/>
      <c r="E69" s="61"/>
      <c r="F69" s="67"/>
      <c r="G69" s="61"/>
      <c r="H69" s="67"/>
      <c r="I69" s="127"/>
      <c r="J69" s="103"/>
      <c r="K69" s="122"/>
      <c r="L69" s="110"/>
      <c r="M69" s="111"/>
      <c r="N69" s="127">
        <f>IF($H$2="current budget",M69,L69)</f>
        <v>0</v>
      </c>
      <c r="O69" s="106"/>
      <c r="P69" s="127"/>
      <c r="Q69" s="88"/>
      <c r="R69" s="88"/>
      <c r="S69" s="88"/>
      <c r="U69" s="337"/>
    </row>
    <row r="70" spans="1:21" s="17" customFormat="1" ht="13.5" thickBot="1" x14ac:dyDescent="0.35">
      <c r="A70" s="114" t="s">
        <v>86</v>
      </c>
      <c r="B70" s="71"/>
      <c r="C70" s="61"/>
      <c r="D70" s="72">
        <f>SUM(D54:D69)</f>
        <v>295077</v>
      </c>
      <c r="E70" s="61"/>
      <c r="F70" s="72">
        <f>SUM(F54:F69)</f>
        <v>247750</v>
      </c>
      <c r="G70" s="61"/>
      <c r="H70" s="72">
        <f>SUM(H54:H69)</f>
        <v>231755</v>
      </c>
      <c r="I70" s="72">
        <f>SUM(I54:I69)</f>
        <v>225755</v>
      </c>
      <c r="J70" s="115"/>
      <c r="K70" s="116"/>
      <c r="L70" s="128"/>
      <c r="M70" s="129"/>
      <c r="N70" s="72">
        <f>SUM(N54:N69)</f>
        <v>224744</v>
      </c>
      <c r="O70" s="73"/>
      <c r="P70" s="72">
        <f>SUM(P54:P69)</f>
        <v>224744</v>
      </c>
      <c r="Q70" s="77">
        <f>SUM(Q54:Q66)</f>
        <v>0</v>
      </c>
      <c r="R70" s="77">
        <f>SUM(R54:R66)</f>
        <v>0</v>
      </c>
      <c r="S70" s="77">
        <f>SUM(S54:S66)</f>
        <v>0</v>
      </c>
      <c r="U70" s="337"/>
    </row>
    <row r="71" spans="1:21" s="17" customFormat="1" ht="6" customHeight="1" thickBot="1" x14ac:dyDescent="0.3">
      <c r="L71" s="130"/>
      <c r="M71" s="130"/>
      <c r="Q71" s="130"/>
      <c r="R71" s="130"/>
      <c r="S71" s="130"/>
      <c r="U71" s="334"/>
    </row>
    <row r="72" spans="1:21" s="17" customFormat="1" ht="16.149999999999999" customHeight="1" thickBot="1" x14ac:dyDescent="0.4">
      <c r="A72" s="131" t="s">
        <v>87</v>
      </c>
      <c r="B72" s="132"/>
      <c r="C72" s="99"/>
      <c r="D72" s="133">
        <f>SUM(D52+D70)</f>
        <v>1249682</v>
      </c>
      <c r="E72" s="99"/>
      <c r="F72" s="133">
        <f>SUM(F52+F70)</f>
        <v>1237407</v>
      </c>
      <c r="G72" s="99"/>
      <c r="H72" s="133">
        <f>SUM(H52+H70)</f>
        <v>1259061</v>
      </c>
      <c r="I72" s="133">
        <f>SUM(I52+I70)</f>
        <v>1238327</v>
      </c>
      <c r="J72" s="134"/>
      <c r="K72" s="134"/>
      <c r="L72" s="134"/>
      <c r="M72" s="134"/>
      <c r="N72" s="133">
        <f>SUM(N52+N70)</f>
        <v>1167761</v>
      </c>
      <c r="O72" s="133"/>
      <c r="P72" s="135">
        <f>SUM(P52+P70)</f>
        <v>1167761</v>
      </c>
      <c r="Q72" s="77">
        <f>SUM(Q52+Q70)</f>
        <v>0</v>
      </c>
      <c r="R72" s="77">
        <f>SUM(R52+R70)</f>
        <v>0</v>
      </c>
      <c r="S72" s="77">
        <f>SUM(S52+S70)</f>
        <v>0</v>
      </c>
      <c r="U72" s="340"/>
    </row>
    <row r="73" spans="1:21" s="17" customFormat="1" ht="13.5" thickBot="1" x14ac:dyDescent="0.35">
      <c r="B73" s="136"/>
      <c r="D73" s="73"/>
      <c r="F73" s="73"/>
      <c r="H73" s="73"/>
      <c r="I73" s="73"/>
      <c r="J73" s="115"/>
      <c r="K73" s="115"/>
      <c r="L73" s="115"/>
      <c r="M73" s="115"/>
      <c r="N73" s="73"/>
      <c r="O73" s="73"/>
      <c r="P73" s="73"/>
      <c r="Q73" s="73"/>
      <c r="R73" s="73"/>
      <c r="S73" s="73"/>
      <c r="U73" s="334"/>
    </row>
    <row r="74" spans="1:21" s="17" customFormat="1" ht="16.149999999999999" customHeight="1" thickBot="1" x14ac:dyDescent="0.4">
      <c r="A74" s="485" t="s">
        <v>88</v>
      </c>
      <c r="B74" s="486"/>
      <c r="C74" s="39"/>
      <c r="D74" s="99"/>
      <c r="E74" s="39"/>
      <c r="F74" s="99"/>
      <c r="G74" s="39"/>
      <c r="H74" s="99"/>
      <c r="I74" s="99"/>
      <c r="J74" s="99"/>
      <c r="K74" s="99"/>
      <c r="L74" s="99"/>
      <c r="M74" s="99"/>
      <c r="N74" s="99"/>
      <c r="O74" s="99"/>
      <c r="P74" s="100"/>
      <c r="Q74" s="101"/>
      <c r="R74" s="101"/>
      <c r="S74" s="101"/>
      <c r="U74" s="340"/>
    </row>
    <row r="75" spans="1:21" x14ac:dyDescent="0.35">
      <c r="A75" s="137" t="s">
        <v>89</v>
      </c>
      <c r="D75" s="138">
        <v>28243</v>
      </c>
      <c r="F75" s="352">
        <f>D77</f>
        <v>38467</v>
      </c>
      <c r="H75" s="139">
        <f>F77</f>
        <v>5697</v>
      </c>
      <c r="I75" s="393">
        <f>IF($H$2="current budget",0,F77)</f>
        <v>5697</v>
      </c>
      <c r="N75" s="140">
        <f>IF(H2="Projected yr end", I77,H77)</f>
        <v>-43686</v>
      </c>
      <c r="P75" s="139">
        <f>N77</f>
        <v>-18400</v>
      </c>
      <c r="U75" s="342"/>
    </row>
    <row r="76" spans="1:21" ht="15" thickBot="1" x14ac:dyDescent="0.4">
      <c r="A76" s="137" t="s">
        <v>251</v>
      </c>
      <c r="D76" s="43">
        <f>D42-D72</f>
        <v>10224</v>
      </c>
      <c r="F76" s="43">
        <f>F42-F72</f>
        <v>-32770</v>
      </c>
      <c r="H76" s="43">
        <f>H42-H72</f>
        <v>-70117</v>
      </c>
      <c r="I76" s="394">
        <f>I42-I72</f>
        <v>-49383</v>
      </c>
      <c r="N76" s="43">
        <f>N42-N72</f>
        <v>25286</v>
      </c>
      <c r="P76" s="43">
        <f>P42-P72</f>
        <v>25286</v>
      </c>
      <c r="U76" s="343"/>
    </row>
    <row r="77" spans="1:21" ht="16" thickBot="1" x14ac:dyDescent="0.4">
      <c r="A77" s="141" t="s">
        <v>91</v>
      </c>
      <c r="B77" s="142"/>
      <c r="C77" s="143"/>
      <c r="D77" s="143">
        <f>SUM(D75:D76)</f>
        <v>38467</v>
      </c>
      <c r="E77" s="143"/>
      <c r="F77" s="143">
        <f>SUM(F75:F76)</f>
        <v>5697</v>
      </c>
      <c r="G77" s="143"/>
      <c r="H77" s="143">
        <f>SUM(H75:H76)</f>
        <v>-64420</v>
      </c>
      <c r="I77" s="395">
        <f>SUM(I75:I76)</f>
        <v>-43686</v>
      </c>
      <c r="J77" s="143"/>
      <c r="K77" s="143"/>
      <c r="L77" s="143"/>
      <c r="M77" s="143"/>
      <c r="N77" s="143">
        <f>SUM(N75:N76)</f>
        <v>-18400</v>
      </c>
      <c r="O77" s="143"/>
      <c r="P77" s="144">
        <f>SUM(P75:P76)</f>
        <v>6886</v>
      </c>
      <c r="U77" s="335" t="s">
        <v>112</v>
      </c>
    </row>
    <row r="78" spans="1:21" s="149" customFormat="1" ht="12.65" hidden="1" customHeight="1" thickBot="1" x14ac:dyDescent="0.35">
      <c r="A78" s="145"/>
      <c r="B78" s="145"/>
      <c r="C78" s="146"/>
      <c r="D78" s="147"/>
      <c r="E78" s="146"/>
      <c r="F78" s="147"/>
      <c r="G78" s="146"/>
      <c r="H78" s="147"/>
      <c r="I78" s="396"/>
      <c r="J78" s="145"/>
      <c r="K78" s="145"/>
      <c r="L78" s="145"/>
      <c r="M78" s="145"/>
      <c r="N78" s="147"/>
      <c r="O78" s="145"/>
      <c r="P78" s="148"/>
      <c r="U78" s="344"/>
    </row>
    <row r="79" spans="1:21" s="155" customFormat="1" ht="16.149999999999999" hidden="1" customHeight="1" x14ac:dyDescent="0.35">
      <c r="A79" s="487" t="s">
        <v>92</v>
      </c>
      <c r="B79" s="488"/>
      <c r="C79" s="150"/>
      <c r="D79" s="151">
        <f>D77/D11</f>
        <v>3.7661237816907271E-2</v>
      </c>
      <c r="E79" s="152"/>
      <c r="F79" s="151">
        <f>F77/F11</f>
        <v>5.9938010398934436E-3</v>
      </c>
      <c r="G79" s="152"/>
      <c r="H79" s="151">
        <f>H77/H11</f>
        <v>-6.5540613408050855E-2</v>
      </c>
      <c r="I79" s="151">
        <f>I77/I11</f>
        <v>-4.4445936624404062E-2</v>
      </c>
      <c r="J79" s="153"/>
      <c r="K79" s="153"/>
      <c r="L79" s="153"/>
      <c r="M79" s="153"/>
      <c r="N79" s="151">
        <f>N77/N11</f>
        <v>-1.8648623447806153E-2</v>
      </c>
      <c r="O79" s="153"/>
      <c r="P79" s="151">
        <f>P77/P11</f>
        <v>6.9790446229126713E-3</v>
      </c>
      <c r="Q79" s="154"/>
      <c r="R79" s="154"/>
      <c r="S79" s="154"/>
      <c r="U79" s="345"/>
    </row>
    <row r="80" spans="1:21" s="149" customFormat="1" ht="12.65" customHeight="1" thickBot="1" x14ac:dyDescent="0.35">
      <c r="A80" s="145"/>
      <c r="B80" s="145"/>
      <c r="C80" s="146"/>
      <c r="D80" s="147"/>
      <c r="E80" s="146"/>
      <c r="F80" s="147"/>
      <c r="G80" s="146"/>
      <c r="H80" s="147"/>
      <c r="I80" s="396"/>
      <c r="J80" s="145"/>
      <c r="K80" s="145"/>
      <c r="L80" s="145"/>
      <c r="M80" s="145"/>
      <c r="N80" s="147"/>
      <c r="O80" s="145"/>
      <c r="P80" s="148"/>
      <c r="U80" s="344"/>
    </row>
    <row r="81" spans="1:21" s="163" customFormat="1" ht="16" thickBot="1" x14ac:dyDescent="0.4">
      <c r="A81" s="156" t="s">
        <v>93</v>
      </c>
      <c r="B81" s="157"/>
      <c r="C81" s="158"/>
      <c r="D81" s="159"/>
      <c r="E81" s="158"/>
      <c r="F81" s="159"/>
      <c r="G81" s="158"/>
      <c r="H81" s="159"/>
      <c r="I81" s="159"/>
      <c r="J81" s="159"/>
      <c r="K81" s="160"/>
      <c r="L81" s="160"/>
      <c r="M81" s="160"/>
      <c r="N81" s="159"/>
      <c r="O81" s="160"/>
      <c r="P81" s="161"/>
      <c r="Q81" s="162"/>
      <c r="R81" s="162"/>
      <c r="S81" s="162"/>
      <c r="U81" s="346"/>
    </row>
    <row r="82" spans="1:21" s="163" customFormat="1" ht="14.65" customHeight="1" x14ac:dyDescent="0.35">
      <c r="A82" s="164" t="s">
        <v>94</v>
      </c>
      <c r="B82" s="165"/>
      <c r="C82" s="166"/>
      <c r="D82" s="167">
        <f>(D52+D62)/D42</f>
        <v>0.75767954117211922</v>
      </c>
      <c r="E82" s="166"/>
      <c r="F82" s="167">
        <f>(F52+F62)/F42</f>
        <v>0.82153960072619392</v>
      </c>
      <c r="G82" s="166"/>
      <c r="H82" s="167">
        <f>(H52+H62)/H42</f>
        <v>0.86404910576107874</v>
      </c>
      <c r="I82" s="167">
        <f>(I52+I62)/I42</f>
        <v>0.85165659610545152</v>
      </c>
      <c r="J82" s="166"/>
      <c r="K82" s="168"/>
      <c r="L82" s="168"/>
      <c r="M82" s="168"/>
      <c r="N82" s="167">
        <f>(N52+N62)/N42</f>
        <v>0.79042736790755097</v>
      </c>
      <c r="O82" s="168"/>
      <c r="P82" s="167">
        <f>(P52+P62)/P42</f>
        <v>0.79042736790755097</v>
      </c>
      <c r="Q82" s="162"/>
      <c r="R82" s="162"/>
      <c r="S82" s="162"/>
      <c r="U82" s="347" t="s">
        <v>175</v>
      </c>
    </row>
    <row r="83" spans="1:21" ht="9" customHeight="1" x14ac:dyDescent="0.35">
      <c r="A83" s="169"/>
      <c r="D83" s="170"/>
      <c r="F83" s="170"/>
      <c r="H83" s="170"/>
      <c r="I83" s="397"/>
      <c r="J83" s="170"/>
      <c r="N83" s="170"/>
      <c r="O83" s="170"/>
      <c r="P83" s="170"/>
      <c r="U83" s="348"/>
    </row>
    <row r="84" spans="1:21" s="163" customFormat="1" ht="14.65" customHeight="1" x14ac:dyDescent="0.35">
      <c r="A84" s="172" t="s">
        <v>95</v>
      </c>
      <c r="B84" s="1"/>
      <c r="D84" s="173">
        <f>(D45+D46+D62)/D42</f>
        <v>0.44859378398070965</v>
      </c>
      <c r="F84" s="173">
        <f>(F45+F46+F62)/F42</f>
        <v>0.48218176927987433</v>
      </c>
      <c r="H84" s="173">
        <f>(H45+H46+H62)/H42</f>
        <v>0.53966545102208341</v>
      </c>
      <c r="I84" s="173">
        <f>(I45+I46+I62)/I42</f>
        <v>0.53546003848793555</v>
      </c>
      <c r="K84" s="174"/>
      <c r="L84" s="174"/>
      <c r="M84" s="174"/>
      <c r="N84" s="173">
        <f>(N45+N46+N62)/N42</f>
        <v>0.53361854143214815</v>
      </c>
      <c r="O84" s="174"/>
      <c r="P84" s="173">
        <f>(P45+P46+P62)/P42</f>
        <v>0.53361854143214815</v>
      </c>
      <c r="Q84" s="162"/>
      <c r="R84" s="162"/>
      <c r="S84" s="162"/>
      <c r="U84" s="347" t="s">
        <v>176</v>
      </c>
    </row>
    <row r="85" spans="1:21" s="163" customFormat="1" ht="9" customHeight="1" x14ac:dyDescent="0.35">
      <c r="A85" s="172"/>
      <c r="B85" s="1"/>
      <c r="D85" s="176"/>
      <c r="F85" s="176"/>
      <c r="H85" s="176"/>
      <c r="I85" s="176"/>
      <c r="K85" s="174"/>
      <c r="L85" s="174"/>
      <c r="M85" s="174"/>
      <c r="N85" s="176"/>
      <c r="O85" s="174"/>
      <c r="P85" s="176"/>
      <c r="Q85" s="162"/>
      <c r="R85" s="162"/>
      <c r="S85" s="162"/>
      <c r="U85" s="349"/>
    </row>
    <row r="86" spans="1:21" s="163" customFormat="1" ht="14.65" customHeight="1" x14ac:dyDescent="0.35">
      <c r="A86" s="358" t="s">
        <v>208</v>
      </c>
      <c r="B86" s="1"/>
      <c r="D86" s="173">
        <f>D47/D42</f>
        <v>0.22135540270464621</v>
      </c>
      <c r="F86" s="173">
        <f>F47/F42</f>
        <v>0.2436310689444206</v>
      </c>
      <c r="H86" s="173">
        <f>H47/H42</f>
        <v>0.22403241868414325</v>
      </c>
      <c r="I86" s="173">
        <f>I47/I42</f>
        <v>0.21584532156266401</v>
      </c>
      <c r="K86" s="174"/>
      <c r="L86" s="174"/>
      <c r="M86" s="174"/>
      <c r="N86" s="173">
        <f>N47/N42</f>
        <v>0.1591638887654887</v>
      </c>
      <c r="O86" s="174"/>
      <c r="P86" s="173">
        <f>P47/P42</f>
        <v>0.1591638887654887</v>
      </c>
      <c r="Q86" s="162"/>
      <c r="R86" s="162"/>
      <c r="S86" s="162"/>
      <c r="U86" s="349"/>
    </row>
    <row r="87" spans="1:21" s="163" customFormat="1" ht="9" hidden="1" customHeight="1" x14ac:dyDescent="0.35">
      <c r="A87" s="172"/>
      <c r="B87" s="1"/>
      <c r="D87" s="176"/>
      <c r="F87" s="176"/>
      <c r="H87" s="176"/>
      <c r="I87" s="176"/>
      <c r="K87" s="174"/>
      <c r="L87" s="174"/>
      <c r="M87" s="174"/>
      <c r="N87" s="176"/>
      <c r="O87" s="174"/>
      <c r="P87" s="171"/>
      <c r="Q87" s="162"/>
      <c r="R87" s="162"/>
      <c r="S87" s="162"/>
      <c r="U87" s="349"/>
    </row>
    <row r="88" spans="1:21" s="163" customFormat="1" ht="14.65" hidden="1" customHeight="1" x14ac:dyDescent="0.35">
      <c r="A88" s="172" t="s">
        <v>96</v>
      </c>
      <c r="B88" s="1"/>
      <c r="D88" s="173">
        <f>(D48+D49+D50)/D42</f>
        <v>7.5461978909537694E-2</v>
      </c>
      <c r="F88" s="173">
        <f>(F48+F49+F50)/F42</f>
        <v>8.5519538250941982E-2</v>
      </c>
      <c r="H88" s="173">
        <f>(H48+H49+H50)/H42</f>
        <v>9.0607295213231243E-2</v>
      </c>
      <c r="I88" s="173">
        <f>(I48+I49+I50)/I42</f>
        <v>9.0607295213231243E-2</v>
      </c>
      <c r="K88" s="174"/>
      <c r="L88" s="174"/>
      <c r="M88" s="174"/>
      <c r="N88" s="173">
        <f>(N48+N49+N50)/N42</f>
        <v>8.7934507190412445E-2</v>
      </c>
      <c r="O88" s="174"/>
      <c r="P88" s="175">
        <f>(P48+P49+P50)/P42</f>
        <v>8.7934507190412445E-2</v>
      </c>
      <c r="Q88" s="162"/>
      <c r="R88" s="162"/>
      <c r="S88" s="162"/>
      <c r="U88" s="349"/>
    </row>
    <row r="89" spans="1:21" s="163" customFormat="1" ht="9" customHeight="1" thickBot="1" x14ac:dyDescent="0.4">
      <c r="A89" s="177"/>
      <c r="B89" s="178"/>
      <c r="C89" s="179"/>
      <c r="D89" s="180"/>
      <c r="E89" s="179"/>
      <c r="F89" s="180"/>
      <c r="G89" s="179"/>
      <c r="H89" s="180"/>
      <c r="I89" s="180"/>
      <c r="J89" s="181"/>
      <c r="K89" s="182"/>
      <c r="L89" s="182"/>
      <c r="M89" s="182"/>
      <c r="N89" s="180"/>
      <c r="O89" s="182"/>
      <c r="P89" s="183"/>
      <c r="Q89" s="162"/>
      <c r="R89" s="162"/>
      <c r="S89" s="162"/>
      <c r="U89" s="350"/>
    </row>
    <row r="90" spans="1:21" hidden="1" x14ac:dyDescent="0.35">
      <c r="B90" s="6" t="s">
        <v>3</v>
      </c>
      <c r="I90" s="392"/>
    </row>
    <row r="91" spans="1:21" hidden="1" x14ac:dyDescent="0.35">
      <c r="B91" s="6" t="s">
        <v>97</v>
      </c>
      <c r="I91" s="392"/>
    </row>
    <row r="93" spans="1:21" s="184" customFormat="1" hidden="1" thickBot="1" x14ac:dyDescent="0.35">
      <c r="A93" s="201" t="s">
        <v>104</v>
      </c>
      <c r="C93" s="185" t="s">
        <v>12</v>
      </c>
      <c r="D93" s="208" t="s">
        <v>12</v>
      </c>
      <c r="E93" s="20"/>
      <c r="F93" s="208" t="s">
        <v>13</v>
      </c>
      <c r="G93" s="20"/>
      <c r="H93" s="22" t="s">
        <v>14</v>
      </c>
      <c r="I93" s="387" t="s">
        <v>14</v>
      </c>
      <c r="J93" s="10"/>
      <c r="K93" s="11"/>
      <c r="L93" s="206"/>
      <c r="M93" s="206"/>
      <c r="N93" s="22" t="s">
        <v>15</v>
      </c>
      <c r="O93" s="14"/>
      <c r="P93" s="22" t="s">
        <v>16</v>
      </c>
      <c r="U93" s="351"/>
    </row>
    <row r="94" spans="1:21" s="184" customFormat="1" hidden="1" thickBot="1" x14ac:dyDescent="0.35">
      <c r="C94" s="204" t="s">
        <v>98</v>
      </c>
      <c r="D94" s="216" t="s">
        <v>98</v>
      </c>
      <c r="E94" s="207"/>
      <c r="F94" s="216" t="s">
        <v>98</v>
      </c>
      <c r="G94" s="207"/>
      <c r="H94" s="216" t="s">
        <v>98</v>
      </c>
      <c r="I94" s="388" t="s">
        <v>98</v>
      </c>
      <c r="J94" s="202"/>
      <c r="K94" s="207"/>
      <c r="L94" s="202"/>
      <c r="M94" s="202"/>
      <c r="N94" s="216" t="s">
        <v>98</v>
      </c>
      <c r="O94" s="202"/>
      <c r="P94" s="216" t="s">
        <v>98</v>
      </c>
      <c r="U94" s="351"/>
    </row>
    <row r="95" spans="1:21" s="184" customFormat="1" ht="15" hidden="1" thickBot="1" x14ac:dyDescent="0.4">
      <c r="A95" s="186" t="s">
        <v>99</v>
      </c>
      <c r="C95" s="205" t="e">
        <f>'[1]Three year plan'!D152</f>
        <v>#REF!</v>
      </c>
      <c r="D95" s="187">
        <f>D77</f>
        <v>38467</v>
      </c>
      <c r="E95" s="203"/>
      <c r="F95" s="187">
        <f>F77</f>
        <v>5697</v>
      </c>
      <c r="G95" s="203"/>
      <c r="H95" s="187">
        <f>H77</f>
        <v>-64420</v>
      </c>
      <c r="I95" s="389">
        <f>I77</f>
        <v>-43686</v>
      </c>
      <c r="J95" s="203"/>
      <c r="K95" s="203"/>
      <c r="L95" s="202"/>
      <c r="M95" s="202"/>
      <c r="N95" s="217">
        <f>N77</f>
        <v>-18400</v>
      </c>
      <c r="O95" s="202"/>
      <c r="P95" s="217">
        <f>P77</f>
        <v>6886</v>
      </c>
      <c r="U95" s="351"/>
    </row>
    <row r="96" spans="1:21" s="184" customFormat="1" ht="47.65" hidden="1" customHeight="1" thickBot="1" x14ac:dyDescent="0.4">
      <c r="I96" s="390"/>
      <c r="U96" s="351"/>
    </row>
  </sheetData>
  <sheetProtection algorithmName="SHA-512" hashValue="uUmcvRJtrvBGAHX0EddEdN3vIsO5kbIlWbcko9HUY7hVGibzfiVhQZxP435KcB19fS5B09Q0KEpWp131g7EYmg==" saltValue="6Ho/LpmWdV6+eLrWyKWiUg==" spinCount="100000" sheet="1" objects="1" scenarios="1"/>
  <mergeCells count="12">
    <mergeCell ref="H2:I2"/>
    <mergeCell ref="A3:B3"/>
    <mergeCell ref="D3:F3"/>
    <mergeCell ref="A9:B9"/>
    <mergeCell ref="A42:B42"/>
    <mergeCell ref="A5:B5"/>
    <mergeCell ref="A44:B44"/>
    <mergeCell ref="A74:B74"/>
    <mergeCell ref="A79:B79"/>
    <mergeCell ref="H4:I4"/>
    <mergeCell ref="H6:I6"/>
    <mergeCell ref="H7:I7"/>
  </mergeCells>
  <conditionalFormatting sqref="D82">
    <cfRule type="cellIs" dxfId="17" priority="40" operator="greaterThanOrEqual">
      <formula>0.78</formula>
    </cfRule>
  </conditionalFormatting>
  <conditionalFormatting sqref="D84">
    <cfRule type="cellIs" dxfId="16" priority="39" operator="greaterThan">
      <formula>0.51</formula>
    </cfRule>
  </conditionalFormatting>
  <conditionalFormatting sqref="D88">
    <cfRule type="cellIs" dxfId="15" priority="37" operator="greaterThan">
      <formula>0.08</formula>
    </cfRule>
  </conditionalFormatting>
  <conditionalFormatting sqref="F88">
    <cfRule type="cellIs" dxfId="14" priority="21" operator="greaterThan">
      <formula>0.08</formula>
    </cfRule>
  </conditionalFormatting>
  <conditionalFormatting sqref="H88">
    <cfRule type="cellIs" dxfId="13" priority="20" operator="greaterThan">
      <formula>0.08</formula>
    </cfRule>
  </conditionalFormatting>
  <conditionalFormatting sqref="I88">
    <cfRule type="cellIs" dxfId="12" priority="19" operator="greaterThan">
      <formula>0.08</formula>
    </cfRule>
  </conditionalFormatting>
  <conditionalFormatting sqref="N88">
    <cfRule type="cellIs" dxfId="11" priority="18" operator="greaterThan">
      <formula>0.08</formula>
    </cfRule>
  </conditionalFormatting>
  <conditionalFormatting sqref="P88">
    <cfRule type="cellIs" dxfId="10" priority="17" operator="greaterThan">
      <formula>0.08</formula>
    </cfRule>
  </conditionalFormatting>
  <conditionalFormatting sqref="F82">
    <cfRule type="cellIs" dxfId="9" priority="10" operator="greaterThanOrEqual">
      <formula>0.78</formula>
    </cfRule>
  </conditionalFormatting>
  <conditionalFormatting sqref="F84">
    <cfRule type="cellIs" dxfId="8" priority="9" operator="greaterThan">
      <formula>0.51</formula>
    </cfRule>
  </conditionalFormatting>
  <conditionalFormatting sqref="H82">
    <cfRule type="cellIs" dxfId="7" priority="8" operator="greaterThanOrEqual">
      <formula>0.78</formula>
    </cfRule>
  </conditionalFormatting>
  <conditionalFormatting sqref="H84">
    <cfRule type="cellIs" dxfId="6" priority="7" operator="greaterThan">
      <formula>0.51</formula>
    </cfRule>
  </conditionalFormatting>
  <conditionalFormatting sqref="I82">
    <cfRule type="cellIs" dxfId="5" priority="6" operator="greaterThanOrEqual">
      <formula>0.78</formula>
    </cfRule>
  </conditionalFormatting>
  <conditionalFormatting sqref="I84">
    <cfRule type="cellIs" dxfId="4" priority="5" operator="greaterThan">
      <formula>0.51</formula>
    </cfRule>
  </conditionalFormatting>
  <conditionalFormatting sqref="N82">
    <cfRule type="cellIs" dxfId="3" priority="4" operator="greaterThanOrEqual">
      <formula>0.78</formula>
    </cfRule>
  </conditionalFormatting>
  <conditionalFormatting sqref="N84">
    <cfRule type="cellIs" dxfId="2" priority="3" operator="greaterThan">
      <formula>0.51</formula>
    </cfRule>
  </conditionalFormatting>
  <conditionalFormatting sqref="P82">
    <cfRule type="cellIs" dxfId="1" priority="2" operator="greaterThanOrEqual">
      <formula>0.78</formula>
    </cfRule>
  </conditionalFormatting>
  <conditionalFormatting sqref="P84">
    <cfRule type="cellIs" dxfId="0" priority="1" operator="greaterThan">
      <formula>0.51</formula>
    </cfRule>
  </conditionalFormatting>
  <dataValidations disablePrompts="1" count="1">
    <dataValidation type="list" allowBlank="1" showInputMessage="1" showErrorMessage="1" sqref="H2" xr:uid="{85BC0646-D29D-4FCE-BCA9-9551A4BB93EC}">
      <formula1>$B$90:$B$91</formula1>
    </dataValidation>
  </dataValidations>
  <pageMargins left="7.874015748031496E-2" right="7.874015748031496E-2" top="0.39370078740157483" bottom="0.19685039370078741" header="0.31496062992125984" footer="0.31496062992125984"/>
  <pageSetup paperSize="9" scale="70" fitToWidth="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2FDA82-D34C-4ED9-BD81-52C0BF2716D1}">
  <sheetPr>
    <pageSetUpPr fitToPage="1"/>
  </sheetPr>
  <dimension ref="A1:W68"/>
  <sheetViews>
    <sheetView zoomScaleNormal="100" workbookViewId="0">
      <selection activeCell="A2" sqref="A2"/>
    </sheetView>
  </sheetViews>
  <sheetFormatPr defaultRowHeight="14.5" x14ac:dyDescent="0.35"/>
  <cols>
    <col min="1" max="1" width="6.26953125" customWidth="1"/>
    <col min="2" max="2" width="31.26953125" customWidth="1"/>
    <col min="3" max="3" width="7.26953125" hidden="1" customWidth="1"/>
    <col min="4" max="4" width="13.453125" customWidth="1"/>
    <col min="5" max="5" width="0.7265625" customWidth="1"/>
    <col min="6" max="6" width="13.453125" style="311" customWidth="1"/>
    <col min="7" max="7" width="2.54296875" customWidth="1"/>
    <col min="8" max="9" width="14.453125" customWidth="1"/>
    <col min="10" max="10" width="2.54296875" customWidth="1"/>
    <col min="11" max="13" width="0" hidden="1" customWidth="1"/>
    <col min="14" max="14" width="14.26953125" customWidth="1"/>
    <col min="15" max="15" width="2.54296875" customWidth="1"/>
    <col min="16" max="16" width="14.26953125" customWidth="1"/>
    <col min="17" max="19" width="8.81640625" hidden="1" customWidth="1"/>
    <col min="20" max="20" width="2.26953125" customWidth="1"/>
    <col min="21" max="21" width="58.7265625" customWidth="1"/>
    <col min="23" max="23" width="0" hidden="1" customWidth="1"/>
  </cols>
  <sheetData>
    <row r="1" spans="1:23" s="3" customFormat="1" ht="15.5" x14ac:dyDescent="0.35">
      <c r="A1" s="282" t="s">
        <v>272</v>
      </c>
      <c r="B1" s="2"/>
      <c r="F1" s="4" t="s">
        <v>0</v>
      </c>
      <c r="G1" s="502" t="str">
        <f>'Three Year Plan'!H1</f>
        <v>HOLY TRINITY SUNNINGDALE</v>
      </c>
      <c r="H1" s="503"/>
      <c r="I1" s="503"/>
      <c r="J1" s="504"/>
      <c r="K1" s="5"/>
      <c r="L1" s="5"/>
      <c r="M1" s="5"/>
      <c r="N1" s="4" t="s">
        <v>1</v>
      </c>
      <c r="O1" s="6"/>
      <c r="P1" s="431"/>
      <c r="S1" s="1" t="s">
        <v>2</v>
      </c>
      <c r="U1" s="218"/>
    </row>
    <row r="2" spans="1:23" s="6" customFormat="1" ht="16" thickBot="1" x14ac:dyDescent="0.4">
      <c r="A2" s="227"/>
      <c r="B2" s="226"/>
      <c r="H2" s="505" t="s">
        <v>3</v>
      </c>
      <c r="I2" s="506"/>
      <c r="U2" s="219"/>
    </row>
    <row r="3" spans="1:23" s="17" customFormat="1" ht="26.65" customHeight="1" x14ac:dyDescent="0.25">
      <c r="A3" s="495" t="s">
        <v>4</v>
      </c>
      <c r="B3" s="495"/>
      <c r="C3" s="7" t="s">
        <v>5</v>
      </c>
      <c r="D3" s="496" t="s">
        <v>113</v>
      </c>
      <c r="E3" s="497"/>
      <c r="F3" s="498"/>
      <c r="G3" s="8"/>
      <c r="H3" s="9" t="s">
        <v>6</v>
      </c>
      <c r="I3" s="9" t="str">
        <f>'[1]Office use'!B3</f>
        <v>Projected Outturn</v>
      </c>
      <c r="J3" s="10"/>
      <c r="K3" s="11"/>
      <c r="L3" s="12" t="s">
        <v>7</v>
      </c>
      <c r="M3" s="12" t="s">
        <v>8</v>
      </c>
      <c r="N3" s="13" t="str">
        <f>'[1]Office use'!D3</f>
        <v>Year 2</v>
      </c>
      <c r="O3" s="14"/>
      <c r="P3" s="13" t="str">
        <f>'[1]Office use'!F3</f>
        <v>Year 3</v>
      </c>
      <c r="Q3" s="15" t="s">
        <v>9</v>
      </c>
      <c r="R3" s="15" t="s">
        <v>10</v>
      </c>
      <c r="S3" s="15" t="s">
        <v>11</v>
      </c>
      <c r="T3" s="16"/>
      <c r="U3" s="220" t="s">
        <v>106</v>
      </c>
      <c r="W3" s="17" t="s">
        <v>3</v>
      </c>
    </row>
    <row r="4" spans="1:23" s="18" customFormat="1" ht="17.25" customHeight="1" thickBot="1" x14ac:dyDescent="0.4">
      <c r="B4" s="19"/>
      <c r="C4" s="20"/>
      <c r="D4" s="21" t="str">
        <f>'Three Year Plan'!D4</f>
        <v>2022/23</v>
      </c>
      <c r="E4" s="20"/>
      <c r="F4" s="21" t="str">
        <f>'Three Year Plan'!F4</f>
        <v>2023/24</v>
      </c>
      <c r="G4" s="20"/>
      <c r="H4" s="489" t="s">
        <v>16</v>
      </c>
      <c r="I4" s="490"/>
      <c r="J4" s="10"/>
      <c r="K4" s="11"/>
      <c r="L4" s="12"/>
      <c r="M4" s="12"/>
      <c r="N4" s="22" t="str">
        <f>'Three Year Plan'!N4</f>
        <v>2025/26</v>
      </c>
      <c r="O4" s="14"/>
      <c r="P4" s="22" t="str">
        <f>'Three Year Plan'!P4</f>
        <v>2026/27</v>
      </c>
      <c r="Q4" s="23"/>
      <c r="R4" s="24"/>
      <c r="S4" s="24"/>
      <c r="T4" s="25"/>
      <c r="U4" s="221"/>
      <c r="W4" s="18" t="s">
        <v>97</v>
      </c>
    </row>
    <row r="5" spans="1:23" s="6" customFormat="1" ht="16" thickBot="1" x14ac:dyDescent="0.4">
      <c r="A5" s="485" t="s">
        <v>17</v>
      </c>
      <c r="B5" s="486"/>
      <c r="C5" s="39"/>
      <c r="D5" s="39"/>
      <c r="E5" s="39"/>
      <c r="F5" s="39"/>
      <c r="G5" s="39"/>
      <c r="H5" s="39"/>
      <c r="I5" s="40"/>
      <c r="J5" s="39"/>
      <c r="K5" s="39"/>
      <c r="L5" s="39"/>
      <c r="M5" s="39"/>
      <c r="N5" s="39"/>
      <c r="O5" s="39"/>
      <c r="P5" s="41"/>
      <c r="Q5" s="42"/>
      <c r="R5" s="43"/>
      <c r="S5" s="43"/>
      <c r="U5" s="228"/>
    </row>
    <row r="6" spans="1:23" s="17" customFormat="1" ht="15.65" customHeight="1" x14ac:dyDescent="0.25">
      <c r="A6" s="79" t="s">
        <v>35</v>
      </c>
      <c r="B6" s="80"/>
      <c r="C6" s="81"/>
      <c r="D6" s="82"/>
      <c r="E6" s="81"/>
      <c r="F6" s="82"/>
      <c r="G6" s="81"/>
      <c r="H6" s="82"/>
      <c r="I6" s="82"/>
      <c r="J6" s="83"/>
      <c r="K6" s="83"/>
      <c r="L6" s="83"/>
      <c r="M6" s="83"/>
      <c r="N6" s="82"/>
      <c r="O6" s="82"/>
      <c r="P6" s="84"/>
      <c r="Q6" s="73"/>
      <c r="R6" s="73"/>
      <c r="S6" s="73"/>
      <c r="U6" s="229"/>
    </row>
    <row r="7" spans="1:23" s="17" customFormat="1" ht="13.5" customHeight="1" x14ac:dyDescent="0.25">
      <c r="A7" s="329" t="s">
        <v>38</v>
      </c>
      <c r="B7" s="329" t="s">
        <v>39</v>
      </c>
      <c r="C7" s="50"/>
      <c r="D7" s="66"/>
      <c r="E7" s="50"/>
      <c r="F7" s="66"/>
      <c r="G7" s="50"/>
      <c r="H7" s="67"/>
      <c r="I7" s="67"/>
      <c r="J7" s="61"/>
      <c r="N7" s="67"/>
      <c r="O7" s="50"/>
      <c r="P7" s="67"/>
      <c r="Q7" s="88"/>
      <c r="R7" s="88"/>
      <c r="S7" s="88"/>
      <c r="U7" s="222"/>
    </row>
    <row r="8" spans="1:23" s="17" customFormat="1" ht="13.5" customHeight="1" x14ac:dyDescent="0.25">
      <c r="A8" s="329" t="s">
        <v>46</v>
      </c>
      <c r="B8" s="329" t="s">
        <v>47</v>
      </c>
      <c r="C8" s="50"/>
      <c r="D8" s="66"/>
      <c r="E8" s="50"/>
      <c r="F8" s="66"/>
      <c r="G8" s="50"/>
      <c r="H8" s="67"/>
      <c r="I8" s="67"/>
      <c r="J8" s="61"/>
      <c r="N8" s="67"/>
      <c r="O8" s="50"/>
      <c r="P8" s="67"/>
      <c r="Q8" s="88"/>
      <c r="R8" s="88"/>
      <c r="S8" s="88"/>
      <c r="U8" s="222"/>
    </row>
    <row r="9" spans="1:23" s="17" customFormat="1" ht="13.5" customHeight="1" thickBot="1" x14ac:dyDescent="0.35">
      <c r="A9" s="70"/>
      <c r="B9" s="90" t="s">
        <v>33</v>
      </c>
      <c r="C9" s="50"/>
      <c r="D9" s="66"/>
      <c r="E9" s="50"/>
      <c r="F9" s="66"/>
      <c r="G9" s="50"/>
      <c r="H9" s="67"/>
      <c r="I9" s="67"/>
      <c r="J9" s="61"/>
      <c r="N9" s="67"/>
      <c r="O9" s="50"/>
      <c r="P9" s="67"/>
      <c r="Q9" s="88"/>
      <c r="R9" s="88"/>
      <c r="S9" s="88"/>
      <c r="U9" s="222"/>
    </row>
    <row r="10" spans="1:23" s="17" customFormat="1" ht="16.149999999999999" customHeight="1" thickBot="1" x14ac:dyDescent="0.3">
      <c r="A10" s="485" t="s">
        <v>49</v>
      </c>
      <c r="B10" s="486"/>
      <c r="C10" s="94"/>
      <c r="D10" s="95">
        <f>SUM(D7:D9)</f>
        <v>0</v>
      </c>
      <c r="E10" s="95">
        <f>SUM(E7:E9)</f>
        <v>0</v>
      </c>
      <c r="F10" s="95">
        <f>SUM(F7:F9)</f>
        <v>0</v>
      </c>
      <c r="G10" s="94"/>
      <c r="H10" s="95">
        <f>SUM(H7:H9)</f>
        <v>0</v>
      </c>
      <c r="I10" s="95">
        <f>SUM(I7:I9)</f>
        <v>0</v>
      </c>
      <c r="J10" s="95"/>
      <c r="K10" s="97"/>
      <c r="L10" s="97"/>
      <c r="M10" s="97"/>
      <c r="N10" s="95">
        <f>SUM(N7:N9)</f>
        <v>0</v>
      </c>
      <c r="O10" s="95"/>
      <c r="P10" s="95">
        <f>SUM(P7:P9)</f>
        <v>0</v>
      </c>
      <c r="Q10" s="88"/>
      <c r="R10" s="88"/>
      <c r="S10" s="88"/>
      <c r="U10" s="230"/>
    </row>
    <row r="11" spans="1:23" s="17" customFormat="1" ht="16.149999999999999" customHeight="1" thickBot="1" x14ac:dyDescent="0.4">
      <c r="A11" s="501" t="s">
        <v>50</v>
      </c>
      <c r="B11" s="486"/>
      <c r="C11" s="39"/>
      <c r="D11" s="325"/>
      <c r="E11" s="326"/>
      <c r="F11" s="325"/>
      <c r="G11" s="39"/>
      <c r="H11" s="325"/>
      <c r="I11" s="99"/>
      <c r="J11" s="99"/>
      <c r="K11" s="99"/>
      <c r="L11" s="99"/>
      <c r="M11" s="99"/>
      <c r="N11" s="99"/>
      <c r="O11" s="99"/>
      <c r="P11" s="100"/>
      <c r="Q11" s="101"/>
      <c r="R11" s="101"/>
      <c r="S11" s="101"/>
      <c r="U11" s="231"/>
    </row>
    <row r="12" spans="1:23" s="17" customFormat="1" ht="13.5" customHeight="1" x14ac:dyDescent="0.25">
      <c r="A12" s="328" t="s">
        <v>55</v>
      </c>
      <c r="B12" s="57" t="s">
        <v>178</v>
      </c>
      <c r="C12" s="50"/>
      <c r="D12" s="59"/>
      <c r="E12" s="62"/>
      <c r="F12" s="59"/>
      <c r="G12" s="324"/>
      <c r="H12" s="56"/>
      <c r="I12" s="109"/>
      <c r="J12" s="103"/>
      <c r="K12" s="104"/>
      <c r="L12" s="110"/>
      <c r="M12" s="111"/>
      <c r="N12" s="109"/>
      <c r="O12" s="106"/>
      <c r="P12" s="56"/>
      <c r="Q12" s="88"/>
      <c r="R12" s="89"/>
      <c r="S12" s="89"/>
      <c r="U12" s="222"/>
    </row>
    <row r="13" spans="1:23" s="17" customFormat="1" ht="13.5" customHeight="1" x14ac:dyDescent="0.25">
      <c r="A13" s="328" t="s">
        <v>59</v>
      </c>
      <c r="B13" s="57" t="s">
        <v>179</v>
      </c>
      <c r="C13" s="50"/>
      <c r="D13" s="59"/>
      <c r="E13" s="62"/>
      <c r="F13" s="59"/>
      <c r="G13" s="324"/>
      <c r="H13" s="56"/>
      <c r="I13" s="109"/>
      <c r="J13" s="103"/>
      <c r="K13" s="104"/>
      <c r="L13" s="110"/>
      <c r="M13" s="111"/>
      <c r="N13" s="109"/>
      <c r="O13" s="106"/>
      <c r="P13" s="56"/>
      <c r="Q13" s="88"/>
      <c r="R13" s="89"/>
      <c r="S13" s="89"/>
      <c r="U13" s="222"/>
    </row>
    <row r="14" spans="1:23" s="17" customFormat="1" ht="13.5" customHeight="1" x14ac:dyDescent="0.25">
      <c r="A14" s="328" t="s">
        <v>63</v>
      </c>
      <c r="B14" s="57" t="s">
        <v>64</v>
      </c>
      <c r="C14" s="50"/>
      <c r="D14" s="59"/>
      <c r="E14" s="62"/>
      <c r="F14" s="59"/>
      <c r="G14" s="324"/>
      <c r="H14" s="56"/>
      <c r="I14" s="109"/>
      <c r="J14" s="103"/>
      <c r="K14" s="104"/>
      <c r="L14" s="110"/>
      <c r="M14" s="111"/>
      <c r="N14" s="109"/>
      <c r="O14" s="106"/>
      <c r="P14" s="56"/>
      <c r="Q14" s="88"/>
      <c r="R14" s="89"/>
      <c r="S14" s="89"/>
      <c r="U14" s="222"/>
    </row>
    <row r="15" spans="1:23" s="17" customFormat="1" ht="13.5" customHeight="1" x14ac:dyDescent="0.25">
      <c r="A15" s="328" t="s">
        <v>69</v>
      </c>
      <c r="B15" s="57" t="s">
        <v>70</v>
      </c>
      <c r="C15" s="50"/>
      <c r="D15" s="327"/>
      <c r="E15" s="54"/>
      <c r="F15" s="327"/>
      <c r="G15" s="54"/>
      <c r="H15" s="121"/>
      <c r="I15" s="109"/>
      <c r="J15" s="103"/>
      <c r="K15" s="104"/>
      <c r="L15" s="110"/>
      <c r="M15" s="111"/>
      <c r="N15" s="109"/>
      <c r="O15" s="106"/>
      <c r="P15" s="56"/>
      <c r="Q15" s="57"/>
      <c r="R15" s="57"/>
      <c r="S15" s="57"/>
      <c r="U15" s="222"/>
    </row>
    <row r="16" spans="1:23" s="17" customFormat="1" ht="13.5" customHeight="1" x14ac:dyDescent="0.25">
      <c r="A16" s="328" t="s">
        <v>77</v>
      </c>
      <c r="B16" s="57" t="s">
        <v>78</v>
      </c>
      <c r="C16" s="50"/>
      <c r="D16" s="123"/>
      <c r="E16" s="54"/>
      <c r="F16" s="123"/>
      <c r="G16" s="54"/>
      <c r="H16" s="124"/>
      <c r="I16" s="109"/>
      <c r="J16" s="103"/>
      <c r="K16" s="104"/>
      <c r="L16" s="110"/>
      <c r="M16" s="111"/>
      <c r="N16" s="109"/>
      <c r="O16" s="106"/>
      <c r="P16" s="56"/>
      <c r="Q16" s="70"/>
      <c r="R16" s="70"/>
      <c r="S16" s="70"/>
      <c r="U16" s="222"/>
    </row>
    <row r="17" spans="1:21" s="17" customFormat="1" ht="13.5" customHeight="1" thickBot="1" x14ac:dyDescent="0.3">
      <c r="A17" s="328" t="s">
        <v>108</v>
      </c>
      <c r="B17" s="57" t="s">
        <v>110</v>
      </c>
      <c r="C17" s="50"/>
      <c r="D17" s="123"/>
      <c r="E17" s="54"/>
      <c r="F17" s="123"/>
      <c r="G17" s="54"/>
      <c r="H17" s="124"/>
      <c r="I17" s="109"/>
      <c r="J17" s="103"/>
      <c r="K17" s="104"/>
      <c r="L17" s="110"/>
      <c r="M17" s="111"/>
      <c r="N17" s="109"/>
      <c r="O17" s="106"/>
      <c r="P17" s="56"/>
      <c r="Q17" s="70"/>
      <c r="R17" s="70"/>
      <c r="S17" s="70"/>
      <c r="U17" s="222"/>
    </row>
    <row r="18" spans="1:21" s="17" customFormat="1" ht="16.149999999999999" customHeight="1" thickBot="1" x14ac:dyDescent="0.4">
      <c r="A18" s="131" t="s">
        <v>87</v>
      </c>
      <c r="B18" s="132"/>
      <c r="C18" s="99"/>
      <c r="D18" s="133">
        <f>SUM(D12:D17)</f>
        <v>0</v>
      </c>
      <c r="E18" s="99"/>
      <c r="F18" s="133">
        <f>SUM(F12:F17)</f>
        <v>0</v>
      </c>
      <c r="G18" s="99"/>
      <c r="H18" s="133">
        <f>SUM(H12:H17)</f>
        <v>0</v>
      </c>
      <c r="I18" s="133">
        <f>SUM(I12:I17)</f>
        <v>0</v>
      </c>
      <c r="J18" s="133"/>
      <c r="K18" s="134"/>
      <c r="L18" s="134"/>
      <c r="M18" s="134"/>
      <c r="N18" s="133">
        <f>SUM(N12:N17)</f>
        <v>0</v>
      </c>
      <c r="O18" s="133"/>
      <c r="P18" s="133">
        <f>SUM(P12:P17)</f>
        <v>0</v>
      </c>
      <c r="Q18" s="77" t="e">
        <f>SUM(#REF!+Q17)</f>
        <v>#REF!</v>
      </c>
      <c r="R18" s="77" t="e">
        <f>SUM(#REF!+R17)</f>
        <v>#REF!</v>
      </c>
      <c r="S18" s="77" t="e">
        <f>SUM(#REF!+S17)</f>
        <v>#REF!</v>
      </c>
      <c r="U18" s="230"/>
    </row>
    <row r="19" spans="1:21" ht="15" thickBot="1" x14ac:dyDescent="0.4">
      <c r="A19" s="313"/>
      <c r="B19" s="313"/>
      <c r="C19" s="319"/>
      <c r="D19" s="318"/>
      <c r="E19" s="319"/>
      <c r="F19" s="316"/>
      <c r="G19" s="319"/>
      <c r="H19" s="318"/>
    </row>
    <row r="20" spans="1:21" s="17" customFormat="1" ht="16.149999999999999" customHeight="1" thickBot="1" x14ac:dyDescent="0.4">
      <c r="A20" s="485" t="s">
        <v>88</v>
      </c>
      <c r="B20" s="486"/>
      <c r="C20" s="39"/>
      <c r="D20" s="99"/>
      <c r="E20" s="39"/>
      <c r="F20" s="99"/>
      <c r="G20" s="39"/>
      <c r="H20" s="99"/>
      <c r="I20" s="99"/>
      <c r="J20" s="99"/>
      <c r="K20" s="99"/>
      <c r="L20" s="99"/>
      <c r="M20" s="99"/>
      <c r="N20" s="99"/>
      <c r="O20" s="99"/>
      <c r="P20" s="100"/>
      <c r="Q20" s="101"/>
      <c r="R20" s="101"/>
      <c r="S20" s="101"/>
      <c r="U20" s="230"/>
    </row>
    <row r="21" spans="1:21" s="6" customFormat="1" x14ac:dyDescent="0.35">
      <c r="A21" s="137" t="s">
        <v>89</v>
      </c>
      <c r="D21" s="138"/>
      <c r="F21" s="139">
        <f>D23</f>
        <v>0</v>
      </c>
      <c r="H21" s="139">
        <f>F23</f>
        <v>0</v>
      </c>
      <c r="I21" s="139">
        <f>IF($H$2="current budget",0,F23)</f>
        <v>0</v>
      </c>
      <c r="N21" s="140">
        <f>IF(H2="Projected yr end", I23,H23)</f>
        <v>0</v>
      </c>
      <c r="P21" s="139">
        <f>N23</f>
        <v>0</v>
      </c>
      <c r="U21" s="223"/>
    </row>
    <row r="22" spans="1:21" s="6" customFormat="1" ht="15" thickBot="1" x14ac:dyDescent="0.4">
      <c r="A22" s="137" t="s">
        <v>90</v>
      </c>
      <c r="D22" s="43">
        <f>D10-D18</f>
        <v>0</v>
      </c>
      <c r="F22" s="43">
        <f>F10-F18</f>
        <v>0</v>
      </c>
      <c r="H22" s="43">
        <f>H10-H18</f>
        <v>0</v>
      </c>
      <c r="I22" s="43">
        <f>I10-I18</f>
        <v>0</v>
      </c>
      <c r="N22" s="43">
        <f>N10-N18</f>
        <v>0</v>
      </c>
      <c r="P22" s="43">
        <f>P10-P18</f>
        <v>0</v>
      </c>
      <c r="U22" s="224"/>
    </row>
    <row r="23" spans="1:21" s="6" customFormat="1" ht="16" thickBot="1" x14ac:dyDescent="0.4">
      <c r="A23" s="141" t="s">
        <v>91</v>
      </c>
      <c r="B23" s="142"/>
      <c r="C23" s="143"/>
      <c r="D23" s="143">
        <f>SUM(D21:D22)</f>
        <v>0</v>
      </c>
      <c r="E23" s="143"/>
      <c r="F23" s="143">
        <f>SUM(F21:F22)</f>
        <v>0</v>
      </c>
      <c r="G23" s="143"/>
      <c r="H23" s="143">
        <f>SUM(H21:H22)</f>
        <v>0</v>
      </c>
      <c r="I23" s="143">
        <f>SUM(I21:I22)</f>
        <v>0</v>
      </c>
      <c r="J23" s="143"/>
      <c r="K23" s="143"/>
      <c r="L23" s="143"/>
      <c r="M23" s="143"/>
      <c r="N23" s="143">
        <f>SUM(N21:N22)</f>
        <v>0</v>
      </c>
      <c r="O23" s="143"/>
      <c r="P23" s="144">
        <f>SUM(P21:P22)</f>
        <v>0</v>
      </c>
      <c r="U23" s="228"/>
    </row>
    <row r="24" spans="1:21" x14ac:dyDescent="0.35">
      <c r="A24" s="313"/>
      <c r="B24" s="313"/>
      <c r="C24" s="319"/>
      <c r="D24" s="318"/>
      <c r="E24" s="318"/>
      <c r="F24" s="316"/>
      <c r="G24" s="318"/>
      <c r="H24" s="318"/>
    </row>
    <row r="25" spans="1:21" x14ac:dyDescent="0.35">
      <c r="A25" s="314"/>
      <c r="B25" s="313"/>
      <c r="C25" s="319"/>
      <c r="D25" s="318"/>
      <c r="E25" s="319"/>
      <c r="F25" s="321"/>
      <c r="G25" s="319"/>
      <c r="H25" s="318"/>
    </row>
    <row r="26" spans="1:21" x14ac:dyDescent="0.35">
      <c r="A26" s="313"/>
      <c r="B26" s="313"/>
      <c r="C26" s="319"/>
      <c r="D26" s="318"/>
      <c r="E26" s="318"/>
      <c r="F26" s="321"/>
      <c r="G26" s="315"/>
      <c r="H26" s="318"/>
    </row>
    <row r="27" spans="1:21" x14ac:dyDescent="0.35">
      <c r="A27" s="313"/>
      <c r="B27" s="313"/>
      <c r="C27" s="319"/>
      <c r="D27" s="318"/>
      <c r="E27" s="318"/>
      <c r="F27" s="321"/>
      <c r="G27" s="315"/>
      <c r="H27" s="318"/>
    </row>
    <row r="28" spans="1:21" x14ac:dyDescent="0.35">
      <c r="A28" s="310"/>
      <c r="B28" s="309"/>
      <c r="C28" s="320"/>
      <c r="D28" s="318"/>
      <c r="E28" s="318"/>
      <c r="F28" s="321"/>
      <c r="G28" s="315"/>
      <c r="H28" s="318"/>
    </row>
    <row r="29" spans="1:21" x14ac:dyDescent="0.35">
      <c r="A29" s="313"/>
      <c r="B29" s="313"/>
      <c r="C29" s="317"/>
      <c r="D29" s="318"/>
      <c r="E29" s="318"/>
      <c r="F29" s="321"/>
      <c r="G29" s="317"/>
      <c r="H29" s="318"/>
    </row>
    <row r="30" spans="1:21" x14ac:dyDescent="0.35">
      <c r="A30" s="313"/>
      <c r="B30" s="313"/>
      <c r="C30" s="319"/>
      <c r="D30" s="318"/>
      <c r="E30" s="318"/>
      <c r="F30" s="321"/>
      <c r="G30" s="319"/>
      <c r="H30" s="318"/>
    </row>
    <row r="31" spans="1:21" x14ac:dyDescent="0.35">
      <c r="A31" s="313"/>
      <c r="B31" s="313"/>
      <c r="C31" s="319"/>
      <c r="D31" s="318"/>
      <c r="E31" s="318"/>
      <c r="F31" s="321"/>
      <c r="G31" s="319"/>
      <c r="H31" s="318"/>
    </row>
    <row r="32" spans="1:21" x14ac:dyDescent="0.35">
      <c r="A32" s="313"/>
      <c r="B32" s="313"/>
      <c r="C32" s="319"/>
      <c r="D32" s="318"/>
      <c r="E32" s="318"/>
      <c r="F32" s="321"/>
      <c r="G32" s="315"/>
      <c r="H32" s="318"/>
    </row>
    <row r="33" spans="7:7" x14ac:dyDescent="0.35">
      <c r="G33" s="312"/>
    </row>
    <row r="34" spans="7:7" x14ac:dyDescent="0.35">
      <c r="G34" s="312"/>
    </row>
    <row r="35" spans="7:7" x14ac:dyDescent="0.35">
      <c r="G35" s="312"/>
    </row>
    <row r="36" spans="7:7" x14ac:dyDescent="0.35">
      <c r="G36" s="312"/>
    </row>
    <row r="37" spans="7:7" x14ac:dyDescent="0.35">
      <c r="G37" s="312"/>
    </row>
    <row r="38" spans="7:7" x14ac:dyDescent="0.35">
      <c r="G38" s="312"/>
    </row>
    <row r="39" spans="7:7" x14ac:dyDescent="0.35">
      <c r="G39" s="312"/>
    </row>
    <row r="40" spans="7:7" x14ac:dyDescent="0.35">
      <c r="G40" s="312"/>
    </row>
    <row r="41" spans="7:7" x14ac:dyDescent="0.35">
      <c r="G41" s="312"/>
    </row>
    <row r="42" spans="7:7" x14ac:dyDescent="0.35">
      <c r="G42" s="312"/>
    </row>
    <row r="43" spans="7:7" x14ac:dyDescent="0.35">
      <c r="G43" s="312"/>
    </row>
    <row r="44" spans="7:7" x14ac:dyDescent="0.35">
      <c r="G44" s="312"/>
    </row>
    <row r="45" spans="7:7" x14ac:dyDescent="0.35">
      <c r="G45" s="312"/>
    </row>
    <row r="46" spans="7:7" x14ac:dyDescent="0.35">
      <c r="G46" s="312"/>
    </row>
    <row r="47" spans="7:7" x14ac:dyDescent="0.35">
      <c r="G47" s="312"/>
    </row>
    <row r="48" spans="7:7" x14ac:dyDescent="0.35">
      <c r="G48" s="312"/>
    </row>
    <row r="49" spans="7:7" x14ac:dyDescent="0.35">
      <c r="G49" s="312"/>
    </row>
    <row r="50" spans="7:7" x14ac:dyDescent="0.35">
      <c r="G50" s="312"/>
    </row>
    <row r="51" spans="7:7" x14ac:dyDescent="0.35">
      <c r="G51" s="312"/>
    </row>
    <row r="52" spans="7:7" x14ac:dyDescent="0.35">
      <c r="G52" s="312"/>
    </row>
    <row r="53" spans="7:7" x14ac:dyDescent="0.35">
      <c r="G53" s="312"/>
    </row>
    <row r="54" spans="7:7" x14ac:dyDescent="0.35">
      <c r="G54" s="312"/>
    </row>
    <row r="55" spans="7:7" x14ac:dyDescent="0.35">
      <c r="G55" s="312"/>
    </row>
    <row r="56" spans="7:7" x14ac:dyDescent="0.35">
      <c r="G56" s="312"/>
    </row>
    <row r="57" spans="7:7" x14ac:dyDescent="0.35">
      <c r="G57" s="312"/>
    </row>
    <row r="58" spans="7:7" x14ac:dyDescent="0.35">
      <c r="G58" s="312"/>
    </row>
    <row r="59" spans="7:7" x14ac:dyDescent="0.35">
      <c r="G59" s="312"/>
    </row>
    <row r="60" spans="7:7" x14ac:dyDescent="0.35">
      <c r="G60" s="312"/>
    </row>
    <row r="61" spans="7:7" x14ac:dyDescent="0.35">
      <c r="G61" s="312"/>
    </row>
    <row r="62" spans="7:7" x14ac:dyDescent="0.35">
      <c r="G62" s="312"/>
    </row>
    <row r="63" spans="7:7" x14ac:dyDescent="0.35">
      <c r="G63" s="312"/>
    </row>
    <row r="64" spans="7:7" x14ac:dyDescent="0.35">
      <c r="G64" s="312"/>
    </row>
    <row r="65" spans="7:7" x14ac:dyDescent="0.35">
      <c r="G65" s="312"/>
    </row>
    <row r="66" spans="7:7" x14ac:dyDescent="0.35">
      <c r="G66" s="312"/>
    </row>
    <row r="67" spans="7:7" x14ac:dyDescent="0.35">
      <c r="G67" s="312"/>
    </row>
    <row r="68" spans="7:7" x14ac:dyDescent="0.35">
      <c r="G68" s="312"/>
    </row>
  </sheetData>
  <mergeCells count="9">
    <mergeCell ref="A10:B10"/>
    <mergeCell ref="A11:B11"/>
    <mergeCell ref="A20:B20"/>
    <mergeCell ref="G1:J1"/>
    <mergeCell ref="A3:B3"/>
    <mergeCell ref="D3:F3"/>
    <mergeCell ref="H2:I2"/>
    <mergeCell ref="A5:B5"/>
    <mergeCell ref="H4:I4"/>
  </mergeCells>
  <dataValidations count="1">
    <dataValidation type="list" allowBlank="1" showInputMessage="1" showErrorMessage="1" sqref="H2:I2" xr:uid="{B4A5CA58-77A2-40E4-9B5C-5AB9A55491B4}">
      <formula1>$W$3:$W$4</formula1>
    </dataValidation>
  </dataValidations>
  <pageMargins left="0.19685039370078741" right="0.19685039370078741" top="0.74803149606299213" bottom="0.74803149606299213" header="0.31496062992125984" footer="0.31496062992125984"/>
  <pageSetup paperSize="9" scale="75" orientation="landscape"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F7AFE7-D61E-46B0-B954-44DFBEA9836D}">
  <sheetPr>
    <pageSetUpPr fitToPage="1"/>
  </sheetPr>
  <dimension ref="A1:M40"/>
  <sheetViews>
    <sheetView workbookViewId="0">
      <selection activeCell="E12" sqref="E12"/>
    </sheetView>
  </sheetViews>
  <sheetFormatPr defaultColWidth="8.7265625" defaultRowHeight="14.5" x14ac:dyDescent="0.35"/>
  <cols>
    <col min="1" max="1" width="34.7265625" style="6" customWidth="1"/>
    <col min="2" max="9" width="14" style="6" customWidth="1"/>
    <col min="10" max="10" width="14.26953125" style="6" customWidth="1"/>
    <col min="11" max="12" width="11.7265625" style="6" hidden="1" customWidth="1"/>
    <col min="13" max="13" width="11.54296875" style="6" hidden="1" customWidth="1"/>
    <col min="14" max="16384" width="8.7265625" style="6"/>
  </cols>
  <sheetData>
    <row r="1" spans="1:10" ht="15.5" x14ac:dyDescent="0.35">
      <c r="A1" s="1" t="s">
        <v>253</v>
      </c>
      <c r="D1" s="4" t="s">
        <v>0</v>
      </c>
      <c r="E1" s="509" t="str">
        <f>'Three Year Plan'!H1</f>
        <v>HOLY TRINITY SUNNINGDALE</v>
      </c>
      <c r="F1" s="510"/>
      <c r="G1" s="511"/>
      <c r="H1" s="4" t="s">
        <v>1</v>
      </c>
      <c r="I1" s="283" t="str">
        <f>'Three Year Plan'!P1</f>
        <v>FAWB</v>
      </c>
    </row>
    <row r="2" spans="1:10" ht="15.5" x14ac:dyDescent="0.35">
      <c r="A2" s="1" t="s">
        <v>273</v>
      </c>
    </row>
    <row r="3" spans="1:10" x14ac:dyDescent="0.35">
      <c r="B3" s="284" t="s">
        <v>98</v>
      </c>
    </row>
    <row r="4" spans="1:10" x14ac:dyDescent="0.35">
      <c r="A4" s="163" t="s">
        <v>274</v>
      </c>
      <c r="B4" s="285">
        <f>'Three Year Plan'!H75</f>
        <v>5697</v>
      </c>
    </row>
    <row r="6" spans="1:10" x14ac:dyDescent="0.35">
      <c r="A6" s="163" t="s">
        <v>151</v>
      </c>
      <c r="B6" s="286"/>
      <c r="C6" s="149" t="s">
        <v>252</v>
      </c>
      <c r="D6" s="149"/>
    </row>
    <row r="7" spans="1:10" x14ac:dyDescent="0.35">
      <c r="A7" s="163" t="s">
        <v>152</v>
      </c>
      <c r="B7" s="286"/>
      <c r="C7" s="149" t="s">
        <v>153</v>
      </c>
      <c r="D7" s="149"/>
    </row>
    <row r="9" spans="1:10" ht="15" thickBot="1" x14ac:dyDescent="0.4">
      <c r="A9" s="163" t="s">
        <v>274</v>
      </c>
      <c r="B9" s="287">
        <f>SUM(B6:B8)</f>
        <v>0</v>
      </c>
      <c r="C9" s="386" t="s">
        <v>249</v>
      </c>
    </row>
    <row r="10" spans="1:10" x14ac:dyDescent="0.35">
      <c r="B10" s="288" t="str">
        <f>IF(B9=B4,"","ERROR")</f>
        <v>ERROR</v>
      </c>
    </row>
    <row r="11" spans="1:10" ht="15" thickBot="1" x14ac:dyDescent="0.4">
      <c r="E11" s="512" t="s">
        <v>277</v>
      </c>
      <c r="F11" s="512"/>
      <c r="G11" s="512"/>
      <c r="H11" s="512"/>
      <c r="I11" s="512"/>
    </row>
    <row r="12" spans="1:10" x14ac:dyDescent="0.35">
      <c r="A12" s="289" t="s">
        <v>154</v>
      </c>
      <c r="B12" s="290" t="s">
        <v>275</v>
      </c>
      <c r="C12" s="513" t="s">
        <v>155</v>
      </c>
      <c r="D12" s="515" t="s">
        <v>156</v>
      </c>
      <c r="E12" s="291" t="s">
        <v>157</v>
      </c>
      <c r="F12" s="291" t="s">
        <v>158</v>
      </c>
      <c r="G12" s="291" t="s">
        <v>159</v>
      </c>
      <c r="H12" s="291" t="s">
        <v>159</v>
      </c>
      <c r="I12" s="291" t="s">
        <v>159</v>
      </c>
      <c r="J12" s="292" t="s">
        <v>276</v>
      </c>
    </row>
    <row r="13" spans="1:10" ht="15" thickBot="1" x14ac:dyDescent="0.4">
      <c r="A13" s="293"/>
      <c r="B13" s="294" t="s">
        <v>98</v>
      </c>
      <c r="C13" s="514"/>
      <c r="D13" s="516"/>
      <c r="E13" s="294" t="s">
        <v>98</v>
      </c>
      <c r="F13" s="294" t="s">
        <v>98</v>
      </c>
      <c r="G13" s="294" t="s">
        <v>98</v>
      </c>
      <c r="H13" s="294" t="s">
        <v>98</v>
      </c>
      <c r="I13" s="294" t="s">
        <v>98</v>
      </c>
      <c r="J13" s="295" t="s">
        <v>98</v>
      </c>
    </row>
    <row r="14" spans="1:10" x14ac:dyDescent="0.35">
      <c r="A14" s="296" t="s">
        <v>160</v>
      </c>
      <c r="B14" s="138"/>
      <c r="C14" s="138"/>
      <c r="D14" s="138"/>
      <c r="E14" s="138"/>
      <c r="F14" s="138"/>
      <c r="G14" s="138"/>
      <c r="H14" s="138"/>
      <c r="I14" s="138"/>
      <c r="J14" s="297">
        <f>B14-SUM(E14:I14)</f>
        <v>0</v>
      </c>
    </row>
    <row r="15" spans="1:10" x14ac:dyDescent="0.35">
      <c r="A15" s="298" t="s">
        <v>161</v>
      </c>
      <c r="B15" s="299"/>
      <c r="C15" s="299"/>
      <c r="D15" s="299"/>
      <c r="E15" s="299"/>
      <c r="F15" s="299"/>
      <c r="G15" s="299"/>
      <c r="H15" s="299"/>
      <c r="I15" s="299"/>
      <c r="J15" s="300">
        <f t="shared" ref="J15:J30" si="0">B15-SUM(E15:I15)</f>
        <v>0</v>
      </c>
    </row>
    <row r="16" spans="1:10" x14ac:dyDescent="0.35">
      <c r="A16" s="298" t="s">
        <v>162</v>
      </c>
      <c r="B16" s="299"/>
      <c r="C16" s="299"/>
      <c r="D16" s="299"/>
      <c r="E16" s="299"/>
      <c r="F16" s="299"/>
      <c r="G16" s="299"/>
      <c r="H16" s="299"/>
      <c r="I16" s="299"/>
      <c r="J16" s="300">
        <f t="shared" si="0"/>
        <v>0</v>
      </c>
    </row>
    <row r="17" spans="1:10" x14ac:dyDescent="0.35">
      <c r="A17" s="298"/>
      <c r="B17" s="299"/>
      <c r="C17" s="299"/>
      <c r="D17" s="299"/>
      <c r="E17" s="299"/>
      <c r="F17" s="299"/>
      <c r="G17" s="299"/>
      <c r="H17" s="299"/>
      <c r="I17" s="299"/>
      <c r="J17" s="300">
        <f t="shared" si="0"/>
        <v>0</v>
      </c>
    </row>
    <row r="18" spans="1:10" x14ac:dyDescent="0.35">
      <c r="A18" s="298"/>
      <c r="B18" s="299"/>
      <c r="C18" s="299"/>
      <c r="D18" s="299"/>
      <c r="E18" s="299"/>
      <c r="F18" s="299"/>
      <c r="G18" s="299"/>
      <c r="H18" s="299"/>
      <c r="I18" s="299"/>
      <c r="J18" s="300">
        <f t="shared" si="0"/>
        <v>0</v>
      </c>
    </row>
    <row r="19" spans="1:10" x14ac:dyDescent="0.35">
      <c r="A19" s="301"/>
      <c r="B19" s="299"/>
      <c r="C19" s="299"/>
      <c r="D19" s="299"/>
      <c r="E19" s="299"/>
      <c r="F19" s="299"/>
      <c r="G19" s="299"/>
      <c r="H19" s="299"/>
      <c r="I19" s="299"/>
      <c r="J19" s="300">
        <f t="shared" si="0"/>
        <v>0</v>
      </c>
    </row>
    <row r="20" spans="1:10" x14ac:dyDescent="0.35">
      <c r="A20" s="301"/>
      <c r="B20" s="299"/>
      <c r="C20" s="299"/>
      <c r="D20" s="299"/>
      <c r="E20" s="299"/>
      <c r="F20" s="299"/>
      <c r="G20" s="299"/>
      <c r="H20" s="299"/>
      <c r="I20" s="299"/>
      <c r="J20" s="300">
        <f t="shared" si="0"/>
        <v>0</v>
      </c>
    </row>
    <row r="21" spans="1:10" x14ac:dyDescent="0.35">
      <c r="A21" s="301"/>
      <c r="B21" s="299"/>
      <c r="C21" s="299"/>
      <c r="D21" s="299"/>
      <c r="E21" s="299"/>
      <c r="F21" s="299"/>
      <c r="G21" s="299"/>
      <c r="H21" s="299"/>
      <c r="I21" s="299"/>
      <c r="J21" s="300">
        <f t="shared" si="0"/>
        <v>0</v>
      </c>
    </row>
    <row r="22" spans="1:10" x14ac:dyDescent="0.35">
      <c r="A22" s="301"/>
      <c r="B22" s="299"/>
      <c r="C22" s="299"/>
      <c r="D22" s="299"/>
      <c r="E22" s="299"/>
      <c r="F22" s="299"/>
      <c r="G22" s="299"/>
      <c r="H22" s="299"/>
      <c r="I22" s="299"/>
      <c r="J22" s="300">
        <f t="shared" si="0"/>
        <v>0</v>
      </c>
    </row>
    <row r="23" spans="1:10" x14ac:dyDescent="0.35">
      <c r="A23" s="301"/>
      <c r="B23" s="299"/>
      <c r="C23" s="299"/>
      <c r="D23" s="299"/>
      <c r="E23" s="299"/>
      <c r="F23" s="299"/>
      <c r="G23" s="299"/>
      <c r="H23" s="299"/>
      <c r="I23" s="299"/>
      <c r="J23" s="300">
        <f t="shared" si="0"/>
        <v>0</v>
      </c>
    </row>
    <row r="24" spans="1:10" x14ac:dyDescent="0.35">
      <c r="A24" s="301"/>
      <c r="B24" s="299"/>
      <c r="C24" s="299"/>
      <c r="D24" s="299"/>
      <c r="E24" s="299"/>
      <c r="F24" s="299"/>
      <c r="G24" s="299"/>
      <c r="H24" s="299"/>
      <c r="I24" s="299"/>
      <c r="J24" s="300">
        <f t="shared" si="0"/>
        <v>0</v>
      </c>
    </row>
    <row r="25" spans="1:10" x14ac:dyDescent="0.35">
      <c r="A25" s="301"/>
      <c r="B25" s="299"/>
      <c r="C25" s="299"/>
      <c r="D25" s="299"/>
      <c r="E25" s="299"/>
      <c r="F25" s="299"/>
      <c r="G25" s="299"/>
      <c r="H25" s="299"/>
      <c r="I25" s="299"/>
      <c r="J25" s="300">
        <f t="shared" si="0"/>
        <v>0</v>
      </c>
    </row>
    <row r="26" spans="1:10" x14ac:dyDescent="0.35">
      <c r="A26" s="301"/>
      <c r="B26" s="299"/>
      <c r="C26" s="299"/>
      <c r="D26" s="299"/>
      <c r="E26" s="299"/>
      <c r="F26" s="299"/>
      <c r="G26" s="299"/>
      <c r="H26" s="299"/>
      <c r="I26" s="299"/>
      <c r="J26" s="300">
        <f t="shared" si="0"/>
        <v>0</v>
      </c>
    </row>
    <row r="27" spans="1:10" x14ac:dyDescent="0.35">
      <c r="A27" s="301"/>
      <c r="B27" s="299"/>
      <c r="C27" s="299"/>
      <c r="D27" s="299"/>
      <c r="E27" s="299"/>
      <c r="F27" s="299"/>
      <c r="G27" s="299"/>
      <c r="H27" s="299"/>
      <c r="I27" s="299"/>
      <c r="J27" s="300">
        <f t="shared" si="0"/>
        <v>0</v>
      </c>
    </row>
    <row r="28" spans="1:10" x14ac:dyDescent="0.35">
      <c r="A28" s="301"/>
      <c r="B28" s="299"/>
      <c r="C28" s="299"/>
      <c r="D28" s="299"/>
      <c r="E28" s="299"/>
      <c r="F28" s="299"/>
      <c r="G28" s="299"/>
      <c r="H28" s="299"/>
      <c r="I28" s="299"/>
      <c r="J28" s="300">
        <f t="shared" si="0"/>
        <v>0</v>
      </c>
    </row>
    <row r="29" spans="1:10" x14ac:dyDescent="0.35">
      <c r="A29" s="301"/>
      <c r="B29" s="299"/>
      <c r="C29" s="299"/>
      <c r="D29" s="299"/>
      <c r="E29" s="299"/>
      <c r="F29" s="299"/>
      <c r="G29" s="299"/>
      <c r="H29" s="299"/>
      <c r="I29" s="299"/>
      <c r="J29" s="300">
        <f t="shared" si="0"/>
        <v>0</v>
      </c>
    </row>
    <row r="30" spans="1:10" x14ac:dyDescent="0.35">
      <c r="A30" s="301"/>
      <c r="B30" s="299"/>
      <c r="C30" s="299"/>
      <c r="D30" s="299"/>
      <c r="E30" s="299"/>
      <c r="F30" s="299"/>
      <c r="G30" s="299"/>
      <c r="H30" s="299"/>
      <c r="I30" s="299"/>
      <c r="J30" s="300">
        <f t="shared" si="0"/>
        <v>0</v>
      </c>
    </row>
    <row r="31" spans="1:10" x14ac:dyDescent="0.35">
      <c r="A31" s="302"/>
      <c r="B31" s="303"/>
      <c r="C31" s="303"/>
      <c r="D31" s="303"/>
      <c r="E31" s="303"/>
      <c r="F31" s="303"/>
      <c r="G31" s="303"/>
      <c r="H31" s="303"/>
      <c r="I31" s="303"/>
      <c r="J31" s="304"/>
    </row>
    <row r="32" spans="1:10" ht="15" thickBot="1" x14ac:dyDescent="0.4">
      <c r="A32" s="305"/>
      <c r="B32" s="306">
        <f>SUM(B14:B30)</f>
        <v>0</v>
      </c>
      <c r="C32" s="307"/>
      <c r="D32" s="307"/>
      <c r="E32" s="307"/>
      <c r="F32" s="307"/>
      <c r="G32" s="307"/>
      <c r="H32" s="307"/>
      <c r="I32" s="307"/>
      <c r="J32" s="308">
        <f>SUM(J14:J30)</f>
        <v>0</v>
      </c>
    </row>
    <row r="33" spans="1:9" x14ac:dyDescent="0.35">
      <c r="B33" s="288" t="str">
        <f>IF(B32=B7,"","ERROR")</f>
        <v/>
      </c>
    </row>
    <row r="34" spans="1:9" ht="18" customHeight="1" x14ac:dyDescent="0.35">
      <c r="A34" s="507" t="s">
        <v>163</v>
      </c>
      <c r="B34" s="507"/>
      <c r="C34" s="507"/>
      <c r="D34" s="507"/>
      <c r="E34" s="507"/>
      <c r="F34" s="507"/>
      <c r="G34" s="507"/>
      <c r="H34" s="507"/>
      <c r="I34" s="507"/>
    </row>
    <row r="35" spans="1:9" ht="18" customHeight="1" x14ac:dyDescent="0.35">
      <c r="A35" s="507" t="s">
        <v>164</v>
      </c>
      <c r="B35" s="507"/>
      <c r="C35" s="507"/>
      <c r="D35" s="507"/>
      <c r="E35" s="507"/>
      <c r="F35" s="507"/>
      <c r="G35" s="507"/>
      <c r="H35" s="507"/>
      <c r="I35" s="507"/>
    </row>
    <row r="36" spans="1:9" ht="18" customHeight="1" x14ac:dyDescent="0.35">
      <c r="A36" s="507" t="s">
        <v>165</v>
      </c>
      <c r="B36" s="507"/>
      <c r="C36" s="507"/>
      <c r="D36" s="507"/>
      <c r="E36" s="507"/>
      <c r="F36" s="507"/>
      <c r="G36" s="507"/>
      <c r="H36" s="507"/>
      <c r="I36" s="507"/>
    </row>
    <row r="37" spans="1:9" ht="19.149999999999999" customHeight="1" x14ac:dyDescent="0.35">
      <c r="A37" s="508" t="s">
        <v>166</v>
      </c>
      <c r="B37" s="508"/>
      <c r="C37" s="508"/>
      <c r="D37" s="508"/>
      <c r="E37" s="508"/>
      <c r="F37" s="508"/>
      <c r="G37" s="508"/>
      <c r="H37" s="508"/>
      <c r="I37" s="508"/>
    </row>
    <row r="38" spans="1:9" ht="28.5" customHeight="1" x14ac:dyDescent="0.35">
      <c r="A38" s="508" t="s">
        <v>167</v>
      </c>
      <c r="B38" s="508"/>
      <c r="C38" s="508"/>
      <c r="D38" s="508"/>
      <c r="E38" s="508"/>
      <c r="F38" s="508"/>
      <c r="G38" s="508"/>
      <c r="H38" s="508"/>
      <c r="I38" s="508"/>
    </row>
    <row r="39" spans="1:9" ht="18" customHeight="1" x14ac:dyDescent="0.35">
      <c r="A39" s="508" t="s">
        <v>168</v>
      </c>
      <c r="B39" s="508"/>
      <c r="C39" s="508"/>
      <c r="D39" s="508"/>
      <c r="E39" s="508"/>
      <c r="F39" s="508"/>
      <c r="G39" s="508"/>
      <c r="H39" s="508"/>
      <c r="I39" s="508"/>
    </row>
    <row r="40" spans="1:9" ht="18" customHeight="1" x14ac:dyDescent="0.35">
      <c r="A40" s="508" t="s">
        <v>169</v>
      </c>
      <c r="B40" s="508"/>
      <c r="C40" s="508"/>
      <c r="D40" s="508"/>
      <c r="E40" s="508"/>
      <c r="F40" s="508"/>
      <c r="G40" s="508"/>
      <c r="H40" s="508"/>
      <c r="I40" s="508"/>
    </row>
  </sheetData>
  <mergeCells count="11">
    <mergeCell ref="A35:I35"/>
    <mergeCell ref="E1:G1"/>
    <mergeCell ref="E11:I11"/>
    <mergeCell ref="C12:C13"/>
    <mergeCell ref="D12:D13"/>
    <mergeCell ref="A34:I34"/>
    <mergeCell ref="A36:I36"/>
    <mergeCell ref="A37:I37"/>
    <mergeCell ref="A38:I38"/>
    <mergeCell ref="A39:I39"/>
    <mergeCell ref="A40:I40"/>
  </mergeCells>
  <pageMargins left="0.7" right="0.7" top="0.75" bottom="0.75" header="0.3" footer="0.3"/>
  <pageSetup paperSize="9" scale="78" orientation="landscape"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1A7A8E-A0D8-40D9-B9FA-58EDA801B8D8}">
  <sheetPr>
    <pageSetUpPr fitToPage="1"/>
  </sheetPr>
  <dimension ref="A1:U66"/>
  <sheetViews>
    <sheetView workbookViewId="0">
      <pane xSplit="3" ySplit="4" topLeftCell="D5" activePane="bottomRight" state="frozen"/>
      <selection pane="topRight" activeCell="D1" sqref="D1"/>
      <selection pane="bottomLeft" activeCell="A5" sqref="A5"/>
      <selection pane="bottomRight" activeCell="G1" sqref="G1:I1"/>
    </sheetView>
  </sheetViews>
  <sheetFormatPr defaultRowHeight="14.5" x14ac:dyDescent="0.35"/>
  <cols>
    <col min="1" max="1" width="6.26953125" customWidth="1"/>
    <col min="2" max="2" width="31.26953125" customWidth="1"/>
    <col min="3" max="3" width="7.26953125" hidden="1" customWidth="1"/>
    <col min="4" max="4" width="13.453125" customWidth="1"/>
    <col min="5" max="5" width="0.7265625" customWidth="1"/>
    <col min="6" max="6" width="13.453125" style="311" customWidth="1"/>
    <col min="7" max="7" width="2.54296875" customWidth="1"/>
    <col min="8" max="8" width="14.453125" customWidth="1"/>
    <col min="9" max="9" width="2.54296875" customWidth="1"/>
    <col min="10" max="10" width="14.26953125" customWidth="1"/>
    <col min="11" max="11" width="2.54296875" customWidth="1"/>
    <col min="12" max="12" width="14.26953125" customWidth="1"/>
    <col min="13" max="15" width="8.81640625" hidden="1" customWidth="1"/>
    <col min="16" max="16" width="2.26953125" customWidth="1"/>
    <col min="17" max="19" width="33.26953125" customWidth="1"/>
    <col min="21" max="21" width="0" hidden="1" customWidth="1"/>
  </cols>
  <sheetData>
    <row r="1" spans="1:21" s="3" customFormat="1" ht="15.5" x14ac:dyDescent="0.35">
      <c r="A1" s="282" t="s">
        <v>278</v>
      </c>
      <c r="B1" s="2"/>
      <c r="F1" s="4" t="s">
        <v>0</v>
      </c>
      <c r="G1" s="502">
        <f>'Three Year Plan'!G1</f>
        <v>0</v>
      </c>
      <c r="H1" s="503"/>
      <c r="I1" s="504"/>
      <c r="J1" s="4" t="s">
        <v>1</v>
      </c>
      <c r="K1" s="360"/>
      <c r="L1" s="361"/>
      <c r="O1" s="1" t="s">
        <v>2</v>
      </c>
      <c r="Q1" s="218"/>
      <c r="R1" s="218"/>
      <c r="S1" s="218"/>
    </row>
    <row r="2" spans="1:21" s="364" customFormat="1" ht="15.5" x14ac:dyDescent="0.35">
      <c r="A2" s="362"/>
      <c r="B2" s="363"/>
      <c r="F2" s="365"/>
      <c r="G2" s="371"/>
      <c r="H2" s="366"/>
      <c r="I2" s="371"/>
      <c r="J2" s="365"/>
      <c r="K2" s="372"/>
      <c r="L2" s="373"/>
      <c r="O2" s="374"/>
      <c r="Q2" s="375"/>
      <c r="R2" s="375"/>
      <c r="S2" s="375"/>
    </row>
    <row r="3" spans="1:21" s="17" customFormat="1" ht="26.65" customHeight="1" x14ac:dyDescent="0.25">
      <c r="A3" s="495" t="s">
        <v>4</v>
      </c>
      <c r="B3" s="495"/>
      <c r="C3" s="7" t="s">
        <v>5</v>
      </c>
      <c r="D3" s="496" t="s">
        <v>113</v>
      </c>
      <c r="E3" s="497"/>
      <c r="F3" s="498"/>
      <c r="G3" s="8"/>
      <c r="H3" s="9" t="s">
        <v>6</v>
      </c>
      <c r="I3" s="10"/>
      <c r="J3" s="13" t="str">
        <f>'[1]Office use'!D3</f>
        <v>Year 2</v>
      </c>
      <c r="K3" s="14"/>
      <c r="L3" s="13" t="str">
        <f>'[1]Office use'!F3</f>
        <v>Year 3</v>
      </c>
      <c r="M3" s="15" t="s">
        <v>9</v>
      </c>
      <c r="N3" s="15" t="s">
        <v>10</v>
      </c>
      <c r="O3" s="15" t="s">
        <v>11</v>
      </c>
      <c r="P3" s="16"/>
      <c r="Q3" s="220" t="s">
        <v>246</v>
      </c>
      <c r="R3" s="220" t="s">
        <v>247</v>
      </c>
      <c r="S3" s="220" t="s">
        <v>248</v>
      </c>
      <c r="U3" s="17" t="s">
        <v>3</v>
      </c>
    </row>
    <row r="4" spans="1:21" s="18" customFormat="1" ht="17.25" customHeight="1" thickBot="1" x14ac:dyDescent="0.4">
      <c r="B4" s="19"/>
      <c r="C4" s="20"/>
      <c r="D4" s="21" t="str">
        <f>'Three Year Plan'!D4</f>
        <v>2022/23</v>
      </c>
      <c r="E4" s="20"/>
      <c r="F4" s="21" t="str">
        <f>'Three Year Plan'!F4</f>
        <v>2023/24</v>
      </c>
      <c r="G4" s="20"/>
      <c r="H4" s="376" t="str" cm="1">
        <f t="array" ref="H4:I4">'Three Year Plan'!H4:I4</f>
        <v>2024/25</v>
      </c>
      <c r="I4" s="10">
        <v>0</v>
      </c>
      <c r="J4" s="22" t="str">
        <f>'Three Year Plan'!N4</f>
        <v>2025/26</v>
      </c>
      <c r="K4" s="14"/>
      <c r="L4" s="22" t="str">
        <f>'Three Year Plan'!P4</f>
        <v>2026/27</v>
      </c>
      <c r="M4" s="23"/>
      <c r="N4" s="24"/>
      <c r="O4" s="24"/>
      <c r="P4" s="25"/>
      <c r="Q4" s="221"/>
      <c r="R4" s="221"/>
      <c r="S4" s="221"/>
      <c r="U4" s="18" t="s">
        <v>97</v>
      </c>
    </row>
    <row r="5" spans="1:21" s="6" customFormat="1" ht="16" thickBot="1" x14ac:dyDescent="0.4">
      <c r="A5" s="485" t="s">
        <v>233</v>
      </c>
      <c r="B5" s="486"/>
      <c r="C5" s="39"/>
      <c r="D5" s="39"/>
      <c r="E5" s="39"/>
      <c r="F5" s="39"/>
      <c r="G5" s="39"/>
      <c r="H5" s="39"/>
      <c r="I5" s="39"/>
      <c r="J5" s="39"/>
      <c r="K5" s="39"/>
      <c r="L5" s="41"/>
      <c r="M5" s="42"/>
      <c r="N5" s="43"/>
      <c r="O5" s="43"/>
      <c r="Q5" s="228"/>
      <c r="R5" s="228"/>
      <c r="S5" s="228"/>
    </row>
    <row r="6" spans="1:21" s="17" customFormat="1" ht="13.5" customHeight="1" x14ac:dyDescent="0.25">
      <c r="A6" s="329" t="s">
        <v>230</v>
      </c>
      <c r="B6" s="329" t="s">
        <v>233</v>
      </c>
      <c r="C6" s="50"/>
      <c r="D6" s="66"/>
      <c r="E6" s="50"/>
      <c r="F6" s="66"/>
      <c r="G6" s="50"/>
      <c r="H6" s="67"/>
      <c r="I6" s="61"/>
      <c r="J6" s="67"/>
      <c r="K6" s="50"/>
      <c r="L6" s="67"/>
      <c r="M6" s="88"/>
      <c r="N6" s="88"/>
      <c r="O6" s="88"/>
      <c r="Q6" s="222"/>
      <c r="R6" s="222"/>
      <c r="S6" s="222"/>
    </row>
    <row r="7" spans="1:21" s="17" customFormat="1" ht="13.5" customHeight="1" x14ac:dyDescent="0.25">
      <c r="A7" s="329" t="s">
        <v>231</v>
      </c>
      <c r="B7" s="329" t="s">
        <v>234</v>
      </c>
      <c r="C7" s="50"/>
      <c r="D7" s="66"/>
      <c r="E7" s="50"/>
      <c r="F7" s="66"/>
      <c r="G7" s="50"/>
      <c r="H7" s="67"/>
      <c r="I7" s="61"/>
      <c r="J7" s="67"/>
      <c r="K7" s="50"/>
      <c r="L7" s="67"/>
      <c r="M7" s="88"/>
      <c r="N7" s="88"/>
      <c r="O7" s="88"/>
      <c r="Q7" s="222"/>
      <c r="R7" s="222"/>
      <c r="S7" s="222"/>
    </row>
    <row r="8" spans="1:21" s="17" customFormat="1" ht="13.5" customHeight="1" thickBot="1" x14ac:dyDescent="0.3">
      <c r="A8" s="329" t="s">
        <v>232</v>
      </c>
      <c r="B8" s="329" t="s">
        <v>235</v>
      </c>
      <c r="C8" s="50"/>
      <c r="D8" s="66">
        <f>'Three Year Plan'!D66</f>
        <v>0</v>
      </c>
      <c r="E8" s="50"/>
      <c r="F8" s="66">
        <f>'Three Year Plan'!F66</f>
        <v>0</v>
      </c>
      <c r="G8" s="50"/>
      <c r="H8" s="385">
        <f>'Three Year Plan'!H66</f>
        <v>0</v>
      </c>
      <c r="I8" s="61"/>
      <c r="J8" s="385">
        <f>'Three Year Plan'!M66</f>
        <v>0</v>
      </c>
      <c r="K8" s="50"/>
      <c r="L8" s="385">
        <f>'Three Year Plan'!O66</f>
        <v>0</v>
      </c>
      <c r="M8" s="88"/>
      <c r="N8" s="88"/>
      <c r="O8" s="88"/>
      <c r="Q8" s="222"/>
      <c r="R8" s="222"/>
      <c r="S8" s="222"/>
    </row>
    <row r="9" spans="1:21" s="17" customFormat="1" ht="16.149999999999999" customHeight="1" thickBot="1" x14ac:dyDescent="0.3">
      <c r="A9" s="485"/>
      <c r="B9" s="486"/>
      <c r="C9" s="94"/>
      <c r="D9" s="95">
        <f>SUM(D6:D8)</f>
        <v>0</v>
      </c>
      <c r="E9" s="95">
        <f>SUM(E6:E8)</f>
        <v>0</v>
      </c>
      <c r="F9" s="95">
        <f>SUM(F6:F8)</f>
        <v>0</v>
      </c>
      <c r="G9" s="94"/>
      <c r="H9" s="95">
        <f>SUM(H6:H8)</f>
        <v>0</v>
      </c>
      <c r="I9" s="95"/>
      <c r="J9" s="95">
        <f>SUM(J6:J8)</f>
        <v>0</v>
      </c>
      <c r="K9" s="95"/>
      <c r="L9" s="95">
        <f>SUM(L6:L8)</f>
        <v>0</v>
      </c>
      <c r="M9" s="88"/>
      <c r="N9" s="88"/>
      <c r="O9" s="88"/>
      <c r="Q9" s="230"/>
      <c r="R9" s="230"/>
      <c r="S9" s="230"/>
    </row>
    <row r="10" spans="1:21" s="383" customFormat="1" ht="16.149999999999999" customHeight="1" thickBot="1" x14ac:dyDescent="0.3">
      <c r="A10" s="377"/>
      <c r="B10" s="378"/>
      <c r="C10" s="379"/>
      <c r="D10" s="380"/>
      <c r="E10" s="380"/>
      <c r="F10" s="380"/>
      <c r="G10" s="379"/>
      <c r="H10" s="380"/>
      <c r="I10" s="381"/>
      <c r="J10" s="381"/>
      <c r="K10" s="381"/>
      <c r="L10" s="381"/>
      <c r="M10" s="382"/>
      <c r="N10" s="382"/>
      <c r="O10" s="382"/>
      <c r="Q10" s="384"/>
      <c r="R10" s="384"/>
      <c r="S10" s="384"/>
    </row>
    <row r="11" spans="1:21" s="17" customFormat="1" ht="16.149999999999999" customHeight="1" thickBot="1" x14ac:dyDescent="0.4">
      <c r="A11" s="501" t="s">
        <v>243</v>
      </c>
      <c r="B11" s="486"/>
      <c r="C11" s="39"/>
      <c r="D11" s="325"/>
      <c r="E11" s="326"/>
      <c r="F11" s="325"/>
      <c r="G11" s="39"/>
      <c r="H11" s="325"/>
      <c r="I11" s="99"/>
      <c r="J11" s="99"/>
      <c r="K11" s="99"/>
      <c r="L11" s="100"/>
      <c r="M11" s="101"/>
      <c r="N11" s="101"/>
      <c r="O11" s="101"/>
      <c r="Q11" s="231"/>
      <c r="R11" s="231"/>
      <c r="S11" s="231"/>
    </row>
    <row r="12" spans="1:21" s="17" customFormat="1" ht="13.5" customHeight="1" x14ac:dyDescent="0.25">
      <c r="A12" s="328" t="s">
        <v>236</v>
      </c>
      <c r="B12" s="57" t="s">
        <v>245</v>
      </c>
      <c r="C12" s="50"/>
      <c r="D12" s="59"/>
      <c r="E12" s="62"/>
      <c r="F12" s="59"/>
      <c r="G12" s="324"/>
      <c r="H12" s="56"/>
      <c r="I12" s="103"/>
      <c r="J12" s="109"/>
      <c r="K12" s="106"/>
      <c r="L12" s="56"/>
      <c r="M12" s="88"/>
      <c r="N12" s="89"/>
      <c r="O12" s="89"/>
      <c r="Q12" s="222"/>
      <c r="R12" s="222"/>
      <c r="S12" s="222"/>
    </row>
    <row r="13" spans="1:21" s="17" customFormat="1" ht="13.5" customHeight="1" x14ac:dyDescent="0.25">
      <c r="A13" s="328" t="s">
        <v>237</v>
      </c>
      <c r="B13" s="57" t="s">
        <v>240</v>
      </c>
      <c r="C13" s="50"/>
      <c r="D13" s="59"/>
      <c r="E13" s="62"/>
      <c r="F13" s="59"/>
      <c r="G13" s="324"/>
      <c r="H13" s="56"/>
      <c r="I13" s="103"/>
      <c r="J13" s="109"/>
      <c r="K13" s="106"/>
      <c r="L13" s="56"/>
      <c r="M13" s="88"/>
      <c r="N13" s="89"/>
      <c r="O13" s="89"/>
      <c r="Q13" s="222"/>
      <c r="R13" s="222"/>
      <c r="S13" s="222"/>
    </row>
    <row r="14" spans="1:21" s="17" customFormat="1" ht="13.5" customHeight="1" x14ac:dyDescent="0.25">
      <c r="A14" s="328" t="s">
        <v>238</v>
      </c>
      <c r="B14" s="57" t="s">
        <v>241</v>
      </c>
      <c r="C14" s="50"/>
      <c r="D14" s="59"/>
      <c r="E14" s="62"/>
      <c r="F14" s="59"/>
      <c r="G14" s="324"/>
      <c r="H14" s="56"/>
      <c r="I14" s="103"/>
      <c r="J14" s="109"/>
      <c r="K14" s="106"/>
      <c r="L14" s="56"/>
      <c r="M14" s="88"/>
      <c r="N14" s="89"/>
      <c r="O14" s="89"/>
      <c r="Q14" s="222"/>
      <c r="R14" s="222"/>
      <c r="S14" s="222"/>
    </row>
    <row r="15" spans="1:21" s="17" customFormat="1" ht="13.5" customHeight="1" thickBot="1" x14ac:dyDescent="0.3">
      <c r="A15" s="328" t="s">
        <v>239</v>
      </c>
      <c r="B15" s="57" t="s">
        <v>242</v>
      </c>
      <c r="C15" s="50"/>
      <c r="D15" s="327"/>
      <c r="E15" s="54"/>
      <c r="F15" s="327"/>
      <c r="G15" s="54"/>
      <c r="H15" s="121"/>
      <c r="I15" s="103"/>
      <c r="J15" s="109"/>
      <c r="K15" s="106"/>
      <c r="L15" s="56"/>
      <c r="M15" s="57"/>
      <c r="N15" s="57"/>
      <c r="O15" s="57"/>
      <c r="Q15" s="222"/>
      <c r="R15" s="222"/>
      <c r="S15" s="222"/>
    </row>
    <row r="16" spans="1:21" s="17" customFormat="1" ht="16.149999999999999" customHeight="1" thickBot="1" x14ac:dyDescent="0.4">
      <c r="A16" s="131"/>
      <c r="B16" s="132"/>
      <c r="C16" s="99"/>
      <c r="D16" s="133">
        <f>SUM(D12:D15)</f>
        <v>0</v>
      </c>
      <c r="E16" s="99"/>
      <c r="F16" s="133">
        <f>SUM(F12:F15)</f>
        <v>0</v>
      </c>
      <c r="G16" s="99"/>
      <c r="H16" s="133">
        <f>SUM(H12:H15)</f>
        <v>0</v>
      </c>
      <c r="I16" s="133"/>
      <c r="J16" s="133">
        <f>SUM(J12:J15)</f>
        <v>0</v>
      </c>
      <c r="K16" s="133"/>
      <c r="L16" s="133">
        <f>SUM(L12:L15)</f>
        <v>0</v>
      </c>
      <c r="M16" s="77" t="e">
        <f>SUM(#REF!+#REF!)</f>
        <v>#REF!</v>
      </c>
      <c r="N16" s="77" t="e">
        <f>SUM(#REF!+#REF!)</f>
        <v>#REF!</v>
      </c>
      <c r="O16" s="77" t="e">
        <f>SUM(#REF!+#REF!)</f>
        <v>#REF!</v>
      </c>
      <c r="Q16" s="230"/>
      <c r="R16" s="230"/>
      <c r="S16" s="230"/>
    </row>
    <row r="17" spans="1:19" ht="15" thickBot="1" x14ac:dyDescent="0.4">
      <c r="A17" s="313"/>
      <c r="B17" s="313"/>
      <c r="C17" s="319"/>
      <c r="D17" s="318"/>
      <c r="E17" s="319"/>
      <c r="F17" s="316"/>
      <c r="G17" s="319"/>
      <c r="H17" s="318"/>
    </row>
    <row r="18" spans="1:19" s="17" customFormat="1" ht="16.149999999999999" customHeight="1" thickBot="1" x14ac:dyDescent="0.4">
      <c r="A18" s="485" t="s">
        <v>88</v>
      </c>
      <c r="B18" s="486"/>
      <c r="C18" s="39"/>
      <c r="D18" s="99"/>
      <c r="E18" s="39"/>
      <c r="F18" s="99"/>
      <c r="G18" s="39"/>
      <c r="H18" s="99"/>
      <c r="I18" s="99"/>
      <c r="J18" s="99"/>
      <c r="K18" s="99"/>
      <c r="L18" s="100"/>
      <c r="M18" s="101"/>
      <c r="N18" s="101"/>
      <c r="O18" s="101"/>
      <c r="Q18" s="230"/>
      <c r="R18" s="230"/>
      <c r="S18" s="230"/>
    </row>
    <row r="19" spans="1:19" s="6" customFormat="1" x14ac:dyDescent="0.35">
      <c r="A19" s="137" t="s">
        <v>89</v>
      </c>
      <c r="D19" s="138"/>
      <c r="F19" s="139">
        <f>D21</f>
        <v>0</v>
      </c>
      <c r="H19" s="139">
        <f>F21</f>
        <v>0</v>
      </c>
      <c r="J19" s="139">
        <f>H21</f>
        <v>0</v>
      </c>
      <c r="L19" s="139">
        <f>J21</f>
        <v>0</v>
      </c>
      <c r="Q19" s="223"/>
      <c r="R19" s="223"/>
      <c r="S19" s="223"/>
    </row>
    <row r="20" spans="1:19" s="6" customFormat="1" ht="15" thickBot="1" x14ac:dyDescent="0.4">
      <c r="A20" s="137" t="s">
        <v>244</v>
      </c>
      <c r="D20" s="43">
        <f>D9-D16</f>
        <v>0</v>
      </c>
      <c r="F20" s="43">
        <f>F9-F16</f>
        <v>0</v>
      </c>
      <c r="H20" s="43">
        <f>H9-H16</f>
        <v>0</v>
      </c>
      <c r="J20" s="43">
        <f>J9-J16</f>
        <v>0</v>
      </c>
      <c r="L20" s="43">
        <f>L9-L16</f>
        <v>0</v>
      </c>
      <c r="Q20" s="224"/>
      <c r="R20" s="224"/>
      <c r="S20" s="224"/>
    </row>
    <row r="21" spans="1:19" s="6" customFormat="1" ht="16" thickBot="1" x14ac:dyDescent="0.4">
      <c r="A21" s="141" t="s">
        <v>91</v>
      </c>
      <c r="B21" s="142"/>
      <c r="C21" s="143"/>
      <c r="D21" s="143">
        <f>SUM(D19:D20)</f>
        <v>0</v>
      </c>
      <c r="E21" s="143"/>
      <c r="F21" s="143">
        <f>SUM(F19:F20)</f>
        <v>0</v>
      </c>
      <c r="G21" s="143"/>
      <c r="H21" s="143">
        <f>SUM(H19:H20)</f>
        <v>0</v>
      </c>
      <c r="I21" s="143"/>
      <c r="J21" s="143">
        <f>SUM(J19:J20)</f>
        <v>0</v>
      </c>
      <c r="K21" s="143"/>
      <c r="L21" s="144">
        <f>SUM(L19:L20)</f>
        <v>0</v>
      </c>
      <c r="Q21" s="228"/>
      <c r="R21" s="228"/>
      <c r="S21" s="228"/>
    </row>
    <row r="22" spans="1:19" x14ac:dyDescent="0.35">
      <c r="A22" s="313"/>
      <c r="B22" s="313"/>
      <c r="C22" s="319"/>
      <c r="D22" s="318"/>
      <c r="E22" s="318"/>
      <c r="F22" s="316"/>
      <c r="G22" s="318"/>
      <c r="H22" s="318"/>
    </row>
    <row r="23" spans="1:19" x14ac:dyDescent="0.35">
      <c r="A23" s="314"/>
      <c r="B23" s="313"/>
      <c r="C23" s="319"/>
      <c r="D23" s="318"/>
      <c r="E23" s="319"/>
      <c r="F23" s="321"/>
      <c r="G23" s="319"/>
      <c r="H23" s="318"/>
    </row>
    <row r="24" spans="1:19" x14ac:dyDescent="0.35">
      <c r="A24" s="313"/>
      <c r="B24" s="313"/>
      <c r="C24" s="319"/>
      <c r="D24" s="318"/>
      <c r="E24" s="318"/>
      <c r="F24" s="321"/>
      <c r="G24" s="315"/>
      <c r="H24" s="318"/>
    </row>
    <row r="25" spans="1:19" x14ac:dyDescent="0.35">
      <c r="A25" s="313"/>
      <c r="B25" s="313"/>
      <c r="C25" s="319"/>
      <c r="D25" s="318"/>
      <c r="E25" s="318"/>
      <c r="F25" s="321"/>
      <c r="G25" s="315"/>
      <c r="H25" s="318"/>
    </row>
    <row r="26" spans="1:19" x14ac:dyDescent="0.35">
      <c r="A26" s="310"/>
      <c r="B26" s="309"/>
      <c r="C26" s="320"/>
      <c r="D26" s="318"/>
      <c r="E26" s="318"/>
      <c r="F26" s="321"/>
      <c r="G26" s="315"/>
      <c r="H26" s="318"/>
    </row>
    <row r="27" spans="1:19" x14ac:dyDescent="0.35">
      <c r="A27" s="313"/>
      <c r="B27" s="313"/>
      <c r="C27" s="317"/>
      <c r="D27" s="318"/>
      <c r="E27" s="318"/>
      <c r="F27" s="321"/>
      <c r="G27" s="317"/>
      <c r="H27" s="318"/>
    </row>
    <row r="28" spans="1:19" x14ac:dyDescent="0.35">
      <c r="A28" s="313"/>
      <c r="B28" s="313"/>
      <c r="C28" s="319"/>
      <c r="D28" s="318"/>
      <c r="E28" s="318"/>
      <c r="F28" s="321"/>
      <c r="G28" s="319"/>
      <c r="H28" s="318"/>
    </row>
    <row r="29" spans="1:19" x14ac:dyDescent="0.35">
      <c r="A29" s="313"/>
      <c r="B29" s="313"/>
      <c r="C29" s="319"/>
      <c r="D29" s="318"/>
      <c r="E29" s="318"/>
      <c r="F29" s="321"/>
      <c r="G29" s="319"/>
      <c r="H29" s="318"/>
    </row>
    <row r="30" spans="1:19" x14ac:dyDescent="0.35">
      <c r="A30" s="313"/>
      <c r="B30" s="313"/>
      <c r="C30" s="319"/>
      <c r="D30" s="318"/>
      <c r="E30" s="318"/>
      <c r="F30" s="321"/>
      <c r="G30" s="315"/>
      <c r="H30" s="318"/>
    </row>
    <row r="31" spans="1:19" x14ac:dyDescent="0.35">
      <c r="G31" s="312"/>
    </row>
    <row r="32" spans="1:19" x14ac:dyDescent="0.35">
      <c r="G32" s="312"/>
    </row>
    <row r="33" spans="7:7" x14ac:dyDescent="0.35">
      <c r="G33" s="312"/>
    </row>
    <row r="34" spans="7:7" x14ac:dyDescent="0.35">
      <c r="G34" s="312"/>
    </row>
    <row r="35" spans="7:7" x14ac:dyDescent="0.35">
      <c r="G35" s="312"/>
    </row>
    <row r="36" spans="7:7" x14ac:dyDescent="0.35">
      <c r="G36" s="312"/>
    </row>
    <row r="37" spans="7:7" x14ac:dyDescent="0.35">
      <c r="G37" s="312"/>
    </row>
    <row r="38" spans="7:7" x14ac:dyDescent="0.35">
      <c r="G38" s="312"/>
    </row>
    <row r="39" spans="7:7" x14ac:dyDescent="0.35">
      <c r="G39" s="312"/>
    </row>
    <row r="40" spans="7:7" x14ac:dyDescent="0.35">
      <c r="G40" s="312"/>
    </row>
    <row r="41" spans="7:7" x14ac:dyDescent="0.35">
      <c r="G41" s="312"/>
    </row>
    <row r="42" spans="7:7" x14ac:dyDescent="0.35">
      <c r="G42" s="312"/>
    </row>
    <row r="43" spans="7:7" x14ac:dyDescent="0.35">
      <c r="G43" s="312"/>
    </row>
    <row r="44" spans="7:7" x14ac:dyDescent="0.35">
      <c r="G44" s="312"/>
    </row>
    <row r="45" spans="7:7" x14ac:dyDescent="0.35">
      <c r="G45" s="312"/>
    </row>
    <row r="46" spans="7:7" x14ac:dyDescent="0.35">
      <c r="G46" s="312"/>
    </row>
    <row r="47" spans="7:7" x14ac:dyDescent="0.35">
      <c r="G47" s="312"/>
    </row>
    <row r="48" spans="7:7" x14ac:dyDescent="0.35">
      <c r="G48" s="312"/>
    </row>
    <row r="49" spans="7:7" x14ac:dyDescent="0.35">
      <c r="G49" s="312"/>
    </row>
    <row r="50" spans="7:7" x14ac:dyDescent="0.35">
      <c r="G50" s="312"/>
    </row>
    <row r="51" spans="7:7" x14ac:dyDescent="0.35">
      <c r="G51" s="312"/>
    </row>
    <row r="52" spans="7:7" x14ac:dyDescent="0.35">
      <c r="G52" s="312"/>
    </row>
    <row r="53" spans="7:7" x14ac:dyDescent="0.35">
      <c r="G53" s="312"/>
    </row>
    <row r="54" spans="7:7" x14ac:dyDescent="0.35">
      <c r="G54" s="312"/>
    </row>
    <row r="55" spans="7:7" x14ac:dyDescent="0.35">
      <c r="G55" s="312"/>
    </row>
    <row r="56" spans="7:7" x14ac:dyDescent="0.35">
      <c r="G56" s="312"/>
    </row>
    <row r="57" spans="7:7" x14ac:dyDescent="0.35">
      <c r="G57" s="312"/>
    </row>
    <row r="58" spans="7:7" x14ac:dyDescent="0.35">
      <c r="G58" s="312"/>
    </row>
    <row r="59" spans="7:7" x14ac:dyDescent="0.35">
      <c r="G59" s="312"/>
    </row>
    <row r="60" spans="7:7" x14ac:dyDescent="0.35">
      <c r="G60" s="312"/>
    </row>
    <row r="61" spans="7:7" x14ac:dyDescent="0.35">
      <c r="G61" s="312"/>
    </row>
    <row r="62" spans="7:7" x14ac:dyDescent="0.35">
      <c r="G62" s="312"/>
    </row>
    <row r="63" spans="7:7" x14ac:dyDescent="0.35">
      <c r="G63" s="312"/>
    </row>
    <row r="64" spans="7:7" x14ac:dyDescent="0.35">
      <c r="G64" s="312"/>
    </row>
    <row r="65" spans="7:7" x14ac:dyDescent="0.35">
      <c r="G65" s="312"/>
    </row>
    <row r="66" spans="7:7" x14ac:dyDescent="0.35">
      <c r="G66" s="312"/>
    </row>
  </sheetData>
  <mergeCells count="7">
    <mergeCell ref="A9:B9"/>
    <mergeCell ref="A11:B11"/>
    <mergeCell ref="A18:B18"/>
    <mergeCell ref="G1:I1"/>
    <mergeCell ref="A3:B3"/>
    <mergeCell ref="D3:F3"/>
    <mergeCell ref="A5:B5"/>
  </mergeCells>
  <phoneticPr fontId="35" type="noConversion"/>
  <pageMargins left="0.19685039370078741" right="0.19685039370078741" top="0.74803149606299213" bottom="0.74803149606299213" header="0.31496062992125984" footer="0.31496062992125984"/>
  <pageSetup paperSize="9" scale="66" fitToHeight="0" orientation="landscape"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C03A2A-5E34-4CAD-9BF8-F41F4C28D5AD}">
  <sheetPr>
    <pageSetUpPr fitToPage="1"/>
  </sheetPr>
  <dimension ref="A1:G23"/>
  <sheetViews>
    <sheetView zoomScaleNormal="100" workbookViewId="0">
      <pane ySplit="4" topLeftCell="A5" activePane="bottomLeft" state="frozen"/>
      <selection pane="bottomLeft" activeCell="E1" sqref="E1"/>
    </sheetView>
  </sheetViews>
  <sheetFormatPr defaultColWidth="8.7265625" defaultRowHeight="14.5" x14ac:dyDescent="0.35"/>
  <cols>
    <col min="1" max="1" width="20" style="6" customWidth="1"/>
    <col min="2" max="2" width="12.7265625" style="6" customWidth="1"/>
    <col min="3" max="4" width="13.453125" style="6" customWidth="1"/>
    <col min="5" max="7" width="13.7265625" style="6" customWidth="1"/>
    <col min="8" max="9" width="11.7265625" style="6" customWidth="1"/>
    <col min="10" max="10" width="11.54296875" style="6" customWidth="1"/>
    <col min="11" max="16384" width="8.7265625" style="6"/>
  </cols>
  <sheetData>
    <row r="1" spans="1:7" s="3" customFormat="1" ht="15.5" x14ac:dyDescent="0.35">
      <c r="A1" s="282" t="s">
        <v>255</v>
      </c>
      <c r="B1" s="2"/>
      <c r="D1" s="4" t="s">
        <v>0</v>
      </c>
      <c r="E1" s="425">
        <f>'Three Year Plan'!G1</f>
        <v>0</v>
      </c>
      <c r="F1" s="368"/>
      <c r="G1" s="184"/>
    </row>
    <row r="2" spans="1:7" s="364" customFormat="1" ht="16" thickBot="1" x14ac:dyDescent="0.4">
      <c r="A2" s="362"/>
      <c r="B2" s="363"/>
      <c r="D2" s="365"/>
      <c r="E2" s="371"/>
      <c r="F2" s="184"/>
      <c r="G2" s="184"/>
    </row>
    <row r="3" spans="1:7" s="18" customFormat="1" ht="26.65" customHeight="1" thickBot="1" x14ac:dyDescent="0.4">
      <c r="A3" s="401" t="s">
        <v>250</v>
      </c>
      <c r="B3" s="402"/>
      <c r="C3" s="403" t="s">
        <v>222</v>
      </c>
      <c r="D3" s="404" t="s">
        <v>222</v>
      </c>
      <c r="E3" s="405" t="s">
        <v>221</v>
      </c>
      <c r="F3" s="405" t="str">
        <f>'[1]Office use'!D3</f>
        <v>Year 2</v>
      </c>
      <c r="G3" s="406" t="str">
        <f>'[1]Office use'!F3</f>
        <v>Year 3</v>
      </c>
    </row>
    <row r="4" spans="1:7" s="184" customFormat="1" ht="14" x14ac:dyDescent="0.3">
      <c r="A4" s="407"/>
      <c r="B4" s="408"/>
      <c r="C4" s="409" t="str">
        <f>'Three Year Plan'!D4</f>
        <v>2022/23</v>
      </c>
      <c r="D4" s="410" t="str">
        <f>'Three Year Plan'!F4</f>
        <v>2023/24</v>
      </c>
      <c r="E4" s="410" t="s">
        <v>16</v>
      </c>
      <c r="F4" s="410" t="str">
        <f>'Three Year Plan'!N4</f>
        <v>2025/26</v>
      </c>
      <c r="G4" s="411" t="str">
        <f>'Three Year Plan'!P4</f>
        <v>2026/27</v>
      </c>
    </row>
    <row r="5" spans="1:7" s="184" customFormat="1" thickBot="1" x14ac:dyDescent="0.35">
      <c r="A5" s="412"/>
      <c r="B5" s="413"/>
      <c r="C5" s="414" t="s">
        <v>98</v>
      </c>
      <c r="D5" s="415" t="s">
        <v>98</v>
      </c>
      <c r="E5" s="415" t="s">
        <v>98</v>
      </c>
      <c r="F5" s="415" t="s">
        <v>98</v>
      </c>
      <c r="G5" s="416" t="s">
        <v>98</v>
      </c>
    </row>
    <row r="6" spans="1:7" s="398" customFormat="1" ht="22.15" customHeight="1" x14ac:dyDescent="0.35">
      <c r="A6" s="517" t="str">
        <f>'Three Year Plan'!P1</f>
        <v>FAWB</v>
      </c>
      <c r="B6" s="518"/>
      <c r="C6" s="417">
        <f>'Three Year Plan'!D77</f>
        <v>38467</v>
      </c>
      <c r="D6" s="418">
        <f>'Three Year Plan'!F77</f>
        <v>5697</v>
      </c>
      <c r="E6" s="418">
        <f>'Three Year Plan'!H77</f>
        <v>-64420</v>
      </c>
      <c r="F6" s="418">
        <f>'Three Year Plan'!N77</f>
        <v>-18400</v>
      </c>
      <c r="G6" s="419">
        <f>'Three Year Plan'!P77</f>
        <v>6886</v>
      </c>
    </row>
    <row r="7" spans="1:7" s="398" customFormat="1" ht="22.15" customHeight="1" thickBot="1" x14ac:dyDescent="0.4">
      <c r="A7" s="519">
        <f>'E Budget'!P1</f>
        <v>0</v>
      </c>
      <c r="B7" s="520"/>
      <c r="C7" s="420">
        <f>'E Budget'!D23</f>
        <v>0</v>
      </c>
      <c r="D7" s="421">
        <f>'E Budget'!F23</f>
        <v>0</v>
      </c>
      <c r="E7" s="421">
        <f>'E Budget'!H23</f>
        <v>0</v>
      </c>
      <c r="F7" s="421">
        <f>'E Budget'!N23</f>
        <v>0</v>
      </c>
      <c r="G7" s="422">
        <f>'E Budget'!P23</f>
        <v>0</v>
      </c>
    </row>
    <row r="8" spans="1:7" s="367" customFormat="1" ht="22.15" customHeight="1" thickBot="1" x14ac:dyDescent="0.4">
      <c r="A8" s="399" t="s">
        <v>223</v>
      </c>
      <c r="B8" s="400"/>
      <c r="C8" s="423">
        <f>C6+C7</f>
        <v>38467</v>
      </c>
      <c r="D8" s="424">
        <f t="shared" ref="D8:G8" si="0">D6+D7</f>
        <v>5697</v>
      </c>
      <c r="E8" s="424">
        <f t="shared" si="0"/>
        <v>-64420</v>
      </c>
      <c r="F8" s="424">
        <f t="shared" si="0"/>
        <v>-18400</v>
      </c>
      <c r="G8" s="424">
        <f t="shared" si="0"/>
        <v>6886</v>
      </c>
    </row>
    <row r="9" spans="1:7" s="184" customFormat="1" ht="47.65" customHeight="1" thickBot="1" x14ac:dyDescent="0.35"/>
    <row r="10" spans="1:7" s="192" customFormat="1" ht="14" x14ac:dyDescent="0.3">
      <c r="A10" s="188"/>
      <c r="B10" s="189"/>
      <c r="C10" s="189"/>
      <c r="D10" s="190"/>
      <c r="E10" s="189"/>
      <c r="F10" s="189"/>
      <c r="G10" s="191"/>
    </row>
    <row r="11" spans="1:7" s="192" customFormat="1" ht="20.65" customHeight="1" x14ac:dyDescent="0.3">
      <c r="A11" s="193" t="s">
        <v>100</v>
      </c>
      <c r="B11" s="202"/>
      <c r="C11" s="202"/>
      <c r="D11" s="202"/>
      <c r="E11" s="209">
        <f>E1</f>
        <v>0</v>
      </c>
      <c r="F11" s="202"/>
      <c r="G11" s="195"/>
    </row>
    <row r="12" spans="1:7" s="192" customFormat="1" ht="20.65" customHeight="1" x14ac:dyDescent="0.3">
      <c r="A12" s="193"/>
      <c r="B12" s="202"/>
      <c r="C12" s="202"/>
      <c r="D12" s="202"/>
      <c r="E12" s="209"/>
      <c r="F12" s="202"/>
      <c r="G12" s="195"/>
    </row>
    <row r="13" spans="1:7" s="192" customFormat="1" ht="20.65" customHeight="1" x14ac:dyDescent="0.3">
      <c r="A13" s="193" t="s">
        <v>224</v>
      </c>
      <c r="B13" s="194"/>
      <c r="C13" s="194"/>
      <c r="D13" s="202"/>
      <c r="E13" s="202"/>
      <c r="F13" s="202"/>
      <c r="G13" s="195"/>
    </row>
    <row r="14" spans="1:7" s="192" customFormat="1" ht="20.65" customHeight="1" x14ac:dyDescent="0.3">
      <c r="A14" s="193"/>
      <c r="B14" s="210"/>
      <c r="C14" s="202"/>
      <c r="D14" s="202"/>
      <c r="E14" s="202"/>
      <c r="F14" s="209"/>
      <c r="G14" s="195"/>
    </row>
    <row r="15" spans="1:7" s="192" customFormat="1" ht="14" x14ac:dyDescent="0.3">
      <c r="A15" s="193"/>
      <c r="B15" s="210"/>
      <c r="C15" s="210"/>
      <c r="D15" s="210"/>
      <c r="E15" s="210"/>
      <c r="F15" s="210"/>
      <c r="G15" s="211"/>
    </row>
    <row r="16" spans="1:7" s="192" customFormat="1" ht="14" x14ac:dyDescent="0.3">
      <c r="A16" s="212" t="s">
        <v>101</v>
      </c>
      <c r="B16" s="196"/>
      <c r="C16" s="196"/>
      <c r="D16" s="213" t="s">
        <v>225</v>
      </c>
      <c r="E16" s="214"/>
      <c r="F16" s="196"/>
      <c r="G16" s="369"/>
    </row>
    <row r="17" spans="1:7" s="192" customFormat="1" ht="14" x14ac:dyDescent="0.3">
      <c r="A17" s="212"/>
      <c r="B17" s="210"/>
      <c r="C17" s="210"/>
      <c r="D17" s="210"/>
      <c r="E17" s="210"/>
      <c r="F17" s="210"/>
      <c r="G17" s="211"/>
    </row>
    <row r="18" spans="1:7" s="192" customFormat="1" ht="28.15" customHeight="1" x14ac:dyDescent="0.3">
      <c r="A18" s="212" t="s">
        <v>102</v>
      </c>
      <c r="B18" s="196"/>
      <c r="C18" s="196"/>
      <c r="D18" s="213" t="s">
        <v>226</v>
      </c>
      <c r="E18" s="214"/>
      <c r="F18" s="196"/>
      <c r="G18" s="369"/>
    </row>
    <row r="19" spans="1:7" s="192" customFormat="1" ht="28.15" customHeight="1" x14ac:dyDescent="0.3">
      <c r="A19" s="212"/>
      <c r="B19" s="210"/>
      <c r="C19" s="210"/>
      <c r="D19" s="210"/>
      <c r="E19" s="210"/>
      <c r="F19" s="210"/>
      <c r="G19" s="211"/>
    </row>
    <row r="20" spans="1:7" s="192" customFormat="1" ht="24.65" customHeight="1" x14ac:dyDescent="0.3">
      <c r="A20" s="215" t="s">
        <v>103</v>
      </c>
      <c r="B20" s="196"/>
      <c r="C20" s="196"/>
      <c r="D20" s="213" t="s">
        <v>103</v>
      </c>
      <c r="E20" s="209"/>
      <c r="F20" s="196"/>
      <c r="G20" s="369"/>
    </row>
    <row r="21" spans="1:7" s="192" customFormat="1" thickBot="1" x14ac:dyDescent="0.35">
      <c r="A21" s="197"/>
      <c r="B21" s="198"/>
      <c r="C21" s="199"/>
      <c r="D21" s="199"/>
      <c r="E21" s="199"/>
      <c r="F21" s="199"/>
      <c r="G21" s="200"/>
    </row>
    <row r="22" spans="1:7" s="184" customFormat="1" thickBot="1" x14ac:dyDescent="0.35">
      <c r="A22" s="197"/>
      <c r="B22" s="198"/>
      <c r="C22" s="199"/>
      <c r="D22" s="199"/>
      <c r="E22" s="199"/>
      <c r="F22" s="199"/>
      <c r="G22" s="199"/>
    </row>
    <row r="23" spans="1:7" s="184" customFormat="1" ht="21.65" customHeight="1" thickBot="1" x14ac:dyDescent="0.4">
      <c r="A23" s="433" t="s">
        <v>279</v>
      </c>
      <c r="B23" s="39"/>
      <c r="C23" s="39"/>
      <c r="D23" s="39"/>
      <c r="E23" s="39"/>
      <c r="F23" s="39"/>
      <c r="G23" s="41"/>
    </row>
  </sheetData>
  <sheetProtection algorithmName="SHA-512" hashValue="JVkte2LmYXB052xU4qRfqaHNPpXcsP1/vR6vIpNr8Meov2cBNI8ds6dxBhrqSamZcOPX158Y7aKby8P07SvqTg==" saltValue="R8tVxEZop04NHoXvTUcUjA==" spinCount="100000" sheet="1" objects="1" scenarios="1"/>
  <mergeCells count="2">
    <mergeCell ref="A6:B6"/>
    <mergeCell ref="A7:B7"/>
  </mergeCells>
  <pageMargins left="7.874015748031496E-2" right="7.874015748031496E-2" top="0.39370078740157483" bottom="0.19685039370078741" header="0.31496062992125984" footer="0.31496062992125984"/>
  <pageSetup paperSize="9" scale="98" fitToHeight="0"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0BCC10CE10AE8044A731BDD04CA900EF" ma:contentTypeVersion="13" ma:contentTypeDescription="Create a new document." ma:contentTypeScope="" ma:versionID="f8d6302948abd1472277799951ff3a9f">
  <xsd:schema xmlns:xsd="http://www.w3.org/2001/XMLSchema" xmlns:xs="http://www.w3.org/2001/XMLSchema" xmlns:p="http://schemas.microsoft.com/office/2006/metadata/properties" xmlns:ns2="f87bd510-4eb0-4618-8ddd-3b37cb3b8b10" xmlns:ns3="67b32312-954f-4f93-baf9-48ab02cf91a6" targetNamespace="http://schemas.microsoft.com/office/2006/metadata/properties" ma:root="true" ma:fieldsID="bd6bba8bc0891ec68a94be6909edc03d" ns2:_="" ns3:_="">
    <xsd:import namespace="f87bd510-4eb0-4618-8ddd-3b37cb3b8b10"/>
    <xsd:import namespace="67b32312-954f-4f93-baf9-48ab02cf91a6"/>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Location"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87bd510-4eb0-4618-8ddd-3b37cb3b8b1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dexed="true" ma:internalName="MediaServiceDateTaken" ma:readOnly="true">
      <xsd:simpleType>
        <xsd:restriction base="dms:Text"/>
      </xsd:simpleType>
    </xsd:element>
    <xsd:element name="MediaLengthInSeconds" ma:index="11" nillable="true" ma:displayName="MediaLengthInSeconds" ma:hidden="true" ma:internalName="MediaLengthInSeconds" ma:readOnly="true">
      <xsd:simpleType>
        <xsd:restriction base="dms:Unknown"/>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d34d41d0-c1d9-453e-9dbf-485c5fa33647"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Location" ma:index="18" nillable="true" ma:displayName="Location" ma:indexed="true" ma:internalName="MediaServiceLocation" ma:readOnly="true">
      <xsd:simpleType>
        <xsd:restriction base="dms:Text"/>
      </xsd:simpleType>
    </xsd:element>
    <xsd:element name="MediaServiceObjectDetectorVersions" ma:index="19"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0"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7b32312-954f-4f93-baf9-48ab02cf91a6"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b482ac2-6e42-4ce9-be6e-99d6e7af0c65}" ma:internalName="TaxCatchAll" ma:showField="CatchAllData" ma:web="67b32312-954f-4f93-baf9-48ab02cf91a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f87bd510-4eb0-4618-8ddd-3b37cb3b8b10">
      <Terms xmlns="http://schemas.microsoft.com/office/infopath/2007/PartnerControls"/>
    </lcf76f155ced4ddcb4097134ff3c332f>
    <TaxCatchAll xmlns="67b32312-954f-4f93-baf9-48ab02cf91a6" xsi:nil="true"/>
  </documentManagement>
</p:properties>
</file>

<file path=customXml/itemProps1.xml><?xml version="1.0" encoding="utf-8"?>
<ds:datastoreItem xmlns:ds="http://schemas.openxmlformats.org/officeDocument/2006/customXml" ds:itemID="{42D22C5B-052C-4A66-8700-BE5AB2584E7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87bd510-4eb0-4618-8ddd-3b37cb3b8b10"/>
    <ds:schemaRef ds:uri="67b32312-954f-4f93-baf9-48ab02cf91a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9D68D8C-36BB-4725-8ACC-DCB009A8C100}">
  <ds:schemaRefs>
    <ds:schemaRef ds:uri="http://schemas.microsoft.com/sharepoint/v3/contenttype/forms"/>
  </ds:schemaRefs>
</ds:datastoreItem>
</file>

<file path=customXml/itemProps3.xml><?xml version="1.0" encoding="utf-8"?>
<ds:datastoreItem xmlns:ds="http://schemas.openxmlformats.org/officeDocument/2006/customXml" ds:itemID="{A9C9482F-3D85-4AF0-A33F-70DEA4FC2DCC}">
  <ds:schemaRefs>
    <ds:schemaRef ds:uri="http://schemas.microsoft.com/office/2006/metadata/properties"/>
    <ds:schemaRef ds:uri="http://www.w3.org/XML/1998/namespace"/>
    <ds:schemaRef ds:uri="f87bd510-4eb0-4618-8ddd-3b37cb3b8b10"/>
    <ds:schemaRef ds:uri="67b32312-954f-4f93-baf9-48ab02cf91a6"/>
    <ds:schemaRef ds:uri="http://purl.org/dc/elements/1.1/"/>
    <ds:schemaRef ds:uri="http://purl.org/dc/dcmitype/"/>
    <ds:schemaRef ds:uri="http://schemas.microsoft.com/office/2006/documentManagement/types"/>
    <ds:schemaRef ds:uri="http://purl.org/dc/terms/"/>
    <ds:schemaRef ds:uri="http://schemas.microsoft.com/office/infopath/2007/PartnerControls"/>
    <ds:schemaRef ds:uri="http://schemas.openxmlformats.org/package/2006/metadata/core-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4</vt:i4>
      </vt:variant>
    </vt:vector>
  </HeadingPairs>
  <TitlesOfParts>
    <vt:vector size="10" baseType="lpstr">
      <vt:lpstr>Instructions</vt:lpstr>
      <vt:lpstr>Three Year Plan</vt:lpstr>
      <vt:lpstr>E Budget</vt:lpstr>
      <vt:lpstr>Balances</vt:lpstr>
      <vt:lpstr>Capital Budget</vt:lpstr>
      <vt:lpstr>Governor Sign-off</vt:lpstr>
      <vt:lpstr>'E Budget'!Print_Area</vt:lpstr>
      <vt:lpstr>'Governor Sign-off'!Print_Area</vt:lpstr>
      <vt:lpstr>'Three Year Plan'!Print_Area</vt:lpstr>
      <vt:lpstr>'Three Year Plan'!Print_Titles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Sian Bolton (AfC)</dc:creator>
  <cp:lastModifiedBy>Carol Elsasser</cp:lastModifiedBy>
  <cp:lastPrinted>2024-05-09T06:39:01Z</cp:lastPrinted>
  <dcterms:created xsi:type="dcterms:W3CDTF">2022-02-14T14:25:14Z</dcterms:created>
  <dcterms:modified xsi:type="dcterms:W3CDTF">2024-05-09T22:18:59Z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0x0101000BCC10CE10AE8044A731BDD04CA900EF</vt:lpwstr>
  </property>
  <property fmtid="{D5CDD505-2E9C-101B-9397-08002B2CF9AE}" pid="3" name="MediaServiceImageTags">
    <vt:lpwstr/>
  </property>
</Properties>
</file>